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6"/>
  </bookViews>
  <sheets>
    <sheet name="一般公共预算收支决算平衡表" sheetId="1" r:id="rId1"/>
    <sheet name="一般公共预算收入决算表" sheetId="2" r:id="rId2"/>
    <sheet name="一般公共预算支出决算表" sheetId="3" r:id="rId3"/>
    <sheet name="政府性基金收支决算平衡表" sheetId="4" r:id="rId4"/>
    <sheet name="国有资本经营预算" sheetId="5" r:id="rId5"/>
    <sheet name="社会保险基金预算" sheetId="6" r:id="rId6"/>
    <sheet name="三公经费决算" sheetId="7" r:id="rId7"/>
  </sheets>
  <definedNames>
    <definedName name="_xlnm.Print_Titles" localSheetId="1">'一般公共预算收入决算表'!$2:$4</definedName>
    <definedName name="_xlnm.Print_Titles" localSheetId="0">'一般公共预算收支决算平衡表'!$1:$4</definedName>
    <definedName name="_xlnm.Print_Titles" localSheetId="2">'一般公共预算支出决算表'!$1:$5</definedName>
    <definedName name="_xlnm.Print_Titles" localSheetId="3">'政府性基金收支决算平衡表'!$1:$4</definedName>
  </definedNames>
  <calcPr fullCalcOnLoad="1"/>
</workbook>
</file>

<file path=xl/sharedStrings.xml><?xml version="1.0" encoding="utf-8"?>
<sst xmlns="http://schemas.openxmlformats.org/spreadsheetml/2006/main" count="1447" uniqueCount="1171">
  <si>
    <t>单位：万元</t>
  </si>
  <si>
    <t>预    算    科    目</t>
  </si>
  <si>
    <t>决 算 数</t>
  </si>
  <si>
    <t>二、上级补助收入</t>
  </si>
  <si>
    <t>二、上解上级支出</t>
  </si>
  <si>
    <t>本   年   收   入   总   计</t>
  </si>
  <si>
    <t xml:space="preserve">      本  年  支  出   总  计           </t>
  </si>
  <si>
    <t>决算数为预算数的%</t>
  </si>
  <si>
    <t>预    算    数</t>
  </si>
  <si>
    <t>决   算   数</t>
  </si>
  <si>
    <t>决算数比预算数增减额</t>
  </si>
  <si>
    <t>（一）税收收入</t>
  </si>
  <si>
    <t>（二）非税收入</t>
  </si>
  <si>
    <t>本   年   收   入  总   计</t>
  </si>
  <si>
    <t>项                目</t>
  </si>
  <si>
    <t>五、调入资金</t>
  </si>
  <si>
    <t>三、上年结转、结余收入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</si>
  <si>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</si>
  <si>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</si>
  <si>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</si>
  <si>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</si>
  <si>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</si>
  <si>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</si>
  <si>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</si>
  <si>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</si>
  <si>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</si>
  <si>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</si>
  <si>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</si>
  <si>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</si>
  <si>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金融监管等事务支出</t>
  </si>
  <si>
    <t>地震灾后恢复重建支出</t>
  </si>
  <si>
    <t>国土资源气象等事务</t>
  </si>
  <si>
    <t>住房保障支出</t>
  </si>
  <si>
    <t>粮油物资储备管理事务</t>
  </si>
  <si>
    <t>其他支出</t>
  </si>
  <si>
    <t>预备费</t>
  </si>
  <si>
    <t>四、调入资金</t>
  </si>
  <si>
    <t>附件1:</t>
  </si>
  <si>
    <t>附件2: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</si>
  <si>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</si>
  <si>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</si>
  <si>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</si>
  <si>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</si>
  <si>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</si>
  <si>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</si>
  <si>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</si>
  <si>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</si>
  <si>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</si>
  <si>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</si>
  <si>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</si>
  <si>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</si>
  <si>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专项收入</t>
  </si>
  <si>
    <t>行政事业性收费收入</t>
  </si>
  <si>
    <t>罚没收入</t>
  </si>
  <si>
    <t>国有资本经营收入</t>
  </si>
  <si>
    <t>其他收入</t>
  </si>
  <si>
    <t>决算数为年初预算数的%</t>
  </si>
  <si>
    <t>国有资源（资产）有偿使用收入</t>
  </si>
  <si>
    <t>国有资源（资产）有偿使用收入</t>
  </si>
  <si>
    <t>二、上级补助收入</t>
  </si>
  <si>
    <t>一、公共财政预算收入合计</t>
  </si>
  <si>
    <t>其他收入</t>
  </si>
  <si>
    <t>车船税</t>
  </si>
  <si>
    <t>四、债券转贷收入</t>
  </si>
  <si>
    <t>医疗卫生</t>
  </si>
  <si>
    <t>商品服务业等事务</t>
  </si>
  <si>
    <t>债务付息支出</t>
  </si>
  <si>
    <t>三、安排预算稳定调节基金</t>
  </si>
  <si>
    <t>四、地方政府一般债务还本支出</t>
  </si>
  <si>
    <t xml:space="preserve">   债务发行费用支出</t>
  </si>
  <si>
    <t>五、债劵转贷收入</t>
  </si>
  <si>
    <t>2015年恩平市地方一般公共预算收支决算平衡表</t>
  </si>
  <si>
    <t xml:space="preserve">  商贸事务</t>
  </si>
  <si>
    <t xml:space="preserve">  知识产权事务</t>
  </si>
  <si>
    <t xml:space="preserve">  科技条件与服务</t>
  </si>
  <si>
    <t xml:space="preserve">  中医药</t>
  </si>
  <si>
    <t xml:space="preserve">  公路水路运输</t>
  </si>
  <si>
    <t xml:space="preserve">  铁路运输</t>
  </si>
  <si>
    <t>一、一般公共预算支出合计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</si>
  <si>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</si>
  <si>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</si>
  <si>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</si>
  <si>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</si>
  <si>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>残疾人就业保障金收入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</si>
  <si>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</si>
  <si>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</si>
  <si>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</si>
  <si>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</si>
  <si>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</si>
  <si>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</si>
  <si>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>可再生能源电价附加收入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</si>
  <si>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</si>
  <si>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</si>
  <si>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</si>
  <si>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</si>
  <si>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</si>
  <si>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废弃电器电子产品处理基金收入</t>
  </si>
  <si>
    <t xml:space="preserve">  废弃电器电子产品处理基金支出</t>
  </si>
  <si>
    <t xml:space="preserve">  国家税务局征收的废弃电器电子产品处理基金收入</t>
  </si>
  <si>
    <t xml:space="preserve">  海关征收的废弃电器电子产品处理基金收入</t>
  </si>
  <si>
    <t xml:space="preserve">    管理费用支出</t>
  </si>
  <si>
    <t xml:space="preserve">    廉租住房支出</t>
  </si>
  <si>
    <t xml:space="preserve">  廉租住房租金收入</t>
  </si>
  <si>
    <t xml:space="preserve">    廉租住房维护和管理支出</t>
  </si>
  <si>
    <t xml:space="preserve">  其他政府住房基金收入</t>
  </si>
  <si>
    <t xml:space="preserve">    公共租赁住房支出</t>
  </si>
  <si>
    <t xml:space="preserve">    公共租赁住房租金支出</t>
  </si>
  <si>
    <t xml:space="preserve">    其他政府住房基金支出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</si>
  <si>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</si>
  <si>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</si>
  <si>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</si>
  <si>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</si>
  <si>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</si>
  <si>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</si>
  <si>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缴纳新增建设用地土地有偿使用费</t>
  </si>
  <si>
    <t xml:space="preserve">    农村基础设施建设支出</t>
  </si>
  <si>
    <t xml:space="preserve">  其他土地出让收入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</si>
  <si>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</si>
  <si>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</si>
  <si>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</si>
  <si>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</si>
  <si>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</si>
  <si>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</si>
  <si>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</si>
  <si>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</si>
  <si>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</si>
  <si>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</si>
  <si>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>国有土地收益基金收入</t>
  </si>
  <si>
    <t xml:space="preserve">  国有土地收益基金支出</t>
  </si>
  <si>
    <t xml:space="preserve">    其他国有土地收益基金支出</t>
  </si>
  <si>
    <t xml:space="preserve">    基本农田建设和保护支出</t>
  </si>
  <si>
    <t xml:space="preserve">    土地整理支出</t>
  </si>
  <si>
    <t xml:space="preserve">    其他城市基础设施配套费安排的支出</t>
  </si>
  <si>
    <t>污水处理费收入</t>
  </si>
  <si>
    <t xml:space="preserve">  污水处理费安排的支出</t>
  </si>
  <si>
    <t>新菜地开发建设基金收入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</si>
  <si>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</si>
  <si>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</si>
  <si>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</si>
  <si>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</si>
  <si>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</si>
  <si>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</si>
  <si>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>育林基金收入</t>
  </si>
  <si>
    <t xml:space="preserve">  育林基金支出</t>
  </si>
  <si>
    <t xml:space="preserve">  中央育林基金收入</t>
  </si>
  <si>
    <t xml:space="preserve">    森林培育</t>
  </si>
  <si>
    <t xml:space="preserve">  地方育林基金收入</t>
  </si>
  <si>
    <t xml:space="preserve">    林业有害生物防治</t>
  </si>
  <si>
    <t xml:space="preserve">    森林防火</t>
  </si>
  <si>
    <t xml:space="preserve">    森林资源监测</t>
  </si>
  <si>
    <t xml:space="preserve">    林业技术推广</t>
  </si>
  <si>
    <t xml:space="preserve">    林区公共支出</t>
  </si>
  <si>
    <t xml:space="preserve">    其他育林基金支出</t>
  </si>
  <si>
    <t>森林植被恢复费</t>
  </si>
  <si>
    <t xml:space="preserve">  森林植被恢复费安排的支出</t>
  </si>
  <si>
    <t xml:space="preserve">  中央森林植被恢复费</t>
  </si>
  <si>
    <t xml:space="preserve">    林地调查规划设计    </t>
  </si>
  <si>
    <t xml:space="preserve">  地方森林植被恢复费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</si>
  <si>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</si>
  <si>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</si>
  <si>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</si>
  <si>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</si>
  <si>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</si>
  <si>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</si>
  <si>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>中央水利建设基金收入</t>
  </si>
  <si>
    <t xml:space="preserve">  中央水利建设基金支出</t>
  </si>
  <si>
    <t xml:space="preserve">  中央水利建设基金划转收入</t>
  </si>
  <si>
    <t xml:space="preserve">    水利工程建设</t>
  </si>
  <si>
    <t xml:space="preserve">  中央其他水利建设基金收入</t>
  </si>
  <si>
    <t xml:space="preserve">    水利工程维护</t>
  </si>
  <si>
    <t xml:space="preserve">    防洪工程含应急度汛</t>
  </si>
  <si>
    <t xml:space="preserve">    其他中央水利建设基金支出</t>
  </si>
  <si>
    <t xml:space="preserve">  地方水利建设基金支出</t>
  </si>
  <si>
    <t xml:space="preserve">  地方水利建设基金划转收入</t>
  </si>
  <si>
    <t xml:space="preserve">  地方其他水利建设基金收入</t>
  </si>
  <si>
    <t xml:space="preserve">    水土保持</t>
  </si>
  <si>
    <t xml:space="preserve">    其他地方水利建设基金支出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</si>
  <si>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</si>
  <si>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</si>
  <si>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</si>
  <si>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</si>
  <si>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</si>
  <si>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>水土保持补偿费收入</t>
  </si>
  <si>
    <t xml:space="preserve">  水土保持补偿费安排的支出</t>
  </si>
  <si>
    <t>国家重大水利工程建设基金收入</t>
  </si>
  <si>
    <t xml:space="preserve">  国家重大水利工程建设基金支出</t>
  </si>
  <si>
    <t xml:space="preserve">  南水北调工程建设资金</t>
  </si>
  <si>
    <t xml:space="preserve">    南水北调工程建设</t>
  </si>
  <si>
    <t xml:space="preserve">  三峡工程后续工作资金</t>
  </si>
  <si>
    <t xml:space="preserve">    三峡工程后续工作</t>
  </si>
  <si>
    <t xml:space="preserve">  省级重大水利工程建设资金</t>
  </si>
  <si>
    <t xml:space="preserve">    地方重大水利工程建设</t>
  </si>
  <si>
    <t xml:space="preserve">    其他重大水利工程建设基金支出</t>
  </si>
  <si>
    <t>船舶港务费</t>
  </si>
  <si>
    <t xml:space="preserve">    船舶港务费安排的支出</t>
  </si>
  <si>
    <t>长江口航道维护收入</t>
  </si>
  <si>
    <t xml:space="preserve">    长江口航道维护支出</t>
  </si>
  <si>
    <t>铁路资产变现收入</t>
  </si>
  <si>
    <t xml:space="preserve">    铁路资产变现收入安排的支出</t>
  </si>
  <si>
    <t>海南省高等级公路车辆通行附加费收入</t>
  </si>
  <si>
    <t xml:space="preserve">  海南省高等级公路车辆通行附加费安排的支出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</si>
  <si>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</si>
  <si>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</si>
  <si>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</si>
  <si>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</si>
  <si>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  无线电频率占用费安排的支出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</si>
  <si>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</si>
  <si>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</si>
  <si>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</si>
  <si>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</si>
  <si>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</si>
  <si>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</si>
  <si>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>彩票发行机构和彩票销售机构的业务费用</t>
  </si>
  <si>
    <t xml:space="preserve">  彩票发行销售机构业务费安排的支出</t>
  </si>
  <si>
    <t xml:space="preserve">  福利彩票销售机构的业务费用</t>
  </si>
  <si>
    <t xml:space="preserve">    福利彩票销售机构的业务费支出</t>
  </si>
  <si>
    <t xml:space="preserve">  福利彩票公益金收入</t>
  </si>
  <si>
    <t xml:space="preserve">    用于社会福利的彩票公益金支出</t>
  </si>
  <si>
    <t xml:space="preserve">  体育彩票公益金收入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</si>
  <si>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</si>
  <si>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</si>
  <si>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</si>
  <si>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</si>
  <si>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</si>
  <si>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</si>
  <si>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</si>
  <si>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</si>
  <si>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</si>
  <si>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</si>
  <si>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地方政府专项债券转贷收入</t>
  </si>
  <si>
    <t xml:space="preserve">  地方政府专项债务还本支出</t>
  </si>
  <si>
    <t xml:space="preserve">  上年结余收入</t>
  </si>
  <si>
    <t xml:space="preserve">  调出资金</t>
  </si>
  <si>
    <t xml:space="preserve">  专项补助收入</t>
  </si>
  <si>
    <t>支出总计</t>
  </si>
  <si>
    <t xml:space="preserve">  市县属用人单位缴纳的残疾人就业保障金收入</t>
  </si>
  <si>
    <t xml:space="preserve">  计提公共租赁住房资金</t>
  </si>
  <si>
    <t xml:space="preserve">    国有土地使用权出让金债务发行费用支出</t>
  </si>
  <si>
    <t xml:space="preserve">    其他新增建设用地土地有偿使用费安排的支出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</si>
  <si>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</si>
  <si>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</si>
  <si>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</si>
  <si>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地方水利建设基金收入</t>
  </si>
  <si>
    <t>社会保障和就业</t>
  </si>
  <si>
    <t>大中型水库移民后期扶持基金收入</t>
  </si>
  <si>
    <t xml:space="preserve">  大中型水库移民后期扶持基金支出</t>
  </si>
  <si>
    <t xml:space="preserve">  小型水库移民扶助基金支出</t>
  </si>
  <si>
    <t>小型水库移民扶助基金收入</t>
  </si>
  <si>
    <t xml:space="preserve">  上缴管理费用</t>
  </si>
  <si>
    <t>政府住房基金收入</t>
  </si>
  <si>
    <t>城乡社区事务</t>
  </si>
  <si>
    <t xml:space="preserve">  政府住房基金支出</t>
  </si>
  <si>
    <t xml:space="preserve">  国有土地使用权出让收入安排的支出</t>
  </si>
  <si>
    <t>国有土地使用权出让收入</t>
  </si>
  <si>
    <t>城市公用事业附加收入</t>
  </si>
  <si>
    <t>农业土地开发资金收入</t>
  </si>
  <si>
    <t>新增建设用地土地有偿使用费收入</t>
  </si>
  <si>
    <t xml:space="preserve">  城市公用事业附加安排的支出</t>
  </si>
  <si>
    <t xml:space="preserve">  新增建设用地土地有偿使用费安排的支出</t>
  </si>
  <si>
    <t xml:space="preserve">  农业土地开发资金支出</t>
  </si>
  <si>
    <t>城市基础设施配套费收入</t>
  </si>
  <si>
    <t xml:space="preserve">  城市基础设施配套费安排的支出</t>
  </si>
  <si>
    <t>农林水事务</t>
  </si>
  <si>
    <t>大中型水库库区基金收入</t>
  </si>
  <si>
    <t>资源勘探电力信息等事务</t>
  </si>
  <si>
    <t xml:space="preserve">  大中型水库库区基金支出</t>
  </si>
  <si>
    <t xml:space="preserve">  工业和信息产业监管支出</t>
  </si>
  <si>
    <t>无线电频率占用费</t>
  </si>
  <si>
    <t>散装水泥专项资金收入</t>
  </si>
  <si>
    <t>新型墙体材料专项基金收入</t>
  </si>
  <si>
    <t xml:space="preserve">  新型墙体材料专项基金支出</t>
  </si>
  <si>
    <t xml:space="preserve">  散装水泥专项资金支出</t>
  </si>
  <si>
    <t>其他支出</t>
  </si>
  <si>
    <t xml:space="preserve">  彩票公益金安排的支出</t>
  </si>
  <si>
    <t>彩票公益金收入</t>
  </si>
  <si>
    <t>转移性支出</t>
  </si>
  <si>
    <t>转移性收入</t>
  </si>
  <si>
    <t>预    算    科    目</t>
  </si>
  <si>
    <t>企业所得税</t>
  </si>
  <si>
    <t>收入总计</t>
  </si>
  <si>
    <t>房产税</t>
  </si>
  <si>
    <t>2015年恩平市政府性基金预算收支决算平衡表</t>
  </si>
  <si>
    <t>转移性支出</t>
  </si>
  <si>
    <t>年终结余</t>
  </si>
  <si>
    <t>减:结转下年的支出</t>
  </si>
  <si>
    <t>净结余</t>
  </si>
  <si>
    <t>政府性基金收入</t>
  </si>
  <si>
    <t>政府性基金支出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</si>
  <si>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</si>
  <si>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</si>
  <si>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</si>
  <si>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</si>
  <si>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</si>
  <si>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</si>
  <si>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</si>
  <si>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社会保障和就业支出</t>
  </si>
  <si>
    <t>其他国有资本经营预算收入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</si>
  <si>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</si>
  <si>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</si>
  <si>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</si>
  <si>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</si>
  <si>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</si>
  <si>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</si>
  <si>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</si>
  <si>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转移性收入</t>
  </si>
  <si>
    <t>专项补助收入</t>
  </si>
  <si>
    <t xml:space="preserve">    调出资金</t>
  </si>
  <si>
    <t>上年结余</t>
  </si>
  <si>
    <t>年终结余</t>
  </si>
  <si>
    <t>收 入 总 计</t>
  </si>
  <si>
    <t>支 出 总 计</t>
  </si>
  <si>
    <t>预算科目</t>
  </si>
  <si>
    <t>决算数</t>
  </si>
  <si>
    <t>国有资本经营预算收入</t>
  </si>
  <si>
    <t>国有资本经营预算支出</t>
  </si>
  <si>
    <t>项目</t>
  </si>
  <si>
    <t>本年收入</t>
  </si>
  <si>
    <t>上年结余</t>
  </si>
  <si>
    <t>上级补助收入</t>
  </si>
  <si>
    <t>省补助计划单列市收入</t>
  </si>
  <si>
    <t>下级上解收入</t>
  </si>
  <si>
    <t>计划单列市上解省收入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</si>
  <si>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</si>
  <si>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</si>
  <si>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</si>
  <si>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</si>
  <si>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</si>
  <si>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</si>
  <si>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预算数</t>
  </si>
  <si>
    <t>决算数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</si>
  <si>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</si>
  <si>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</si>
  <si>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</si>
  <si>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</si>
  <si>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</si>
  <si>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</si>
  <si>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</si>
  <si>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</si>
  <si>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</si>
  <si>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</si>
  <si>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</si>
  <si>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</si>
  <si>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</si>
  <si>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</si>
  <si>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</si>
  <si>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</si>
  <si>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</si>
  <si>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</si>
  <si>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单位：万元</t>
  </si>
  <si>
    <t>年初预算数</t>
  </si>
  <si>
    <t>决算数</t>
  </si>
  <si>
    <t>决算数比年初预算数增减额</t>
  </si>
  <si>
    <t>年初预算数</t>
  </si>
  <si>
    <t>决算数为年初预算数的%</t>
  </si>
  <si>
    <t>其他政府性基金支出</t>
  </si>
  <si>
    <t>其他政府性基金收入</t>
  </si>
  <si>
    <t>年终结余</t>
  </si>
  <si>
    <t>年初预算数</t>
  </si>
  <si>
    <t>决算数为年初预算数的%</t>
  </si>
  <si>
    <t>125</t>
  </si>
  <si>
    <t>145</t>
  </si>
  <si>
    <t>附件4:</t>
  </si>
  <si>
    <t>附件5:</t>
  </si>
  <si>
    <t>附件6:</t>
  </si>
  <si>
    <t>一、一般公共预算收入合计</t>
  </si>
  <si>
    <t>2015年恩平市国有资本经营预算收支决算平衡表</t>
  </si>
  <si>
    <t>2015年恩平市社会保险基金收支决算表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</si>
  <si>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</si>
  <si>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</si>
  <si>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</si>
  <si>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</si>
  <si>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</si>
  <si>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</si>
  <si>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</si>
  <si>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</si>
  <si>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</si>
  <si>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</si>
  <si>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</si>
  <si>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</si>
  <si>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</si>
  <si>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</si>
  <si>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</si>
  <si>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</si>
  <si>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</si>
  <si>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</si>
  <si>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</si>
  <si>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</si>
  <si>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</si>
  <si>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</si>
  <si>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</si>
  <si>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</si>
  <si>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</si>
  <si>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</si>
  <si>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</si>
  <si>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</si>
  <si>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</si>
  <si>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</si>
  <si>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</si>
  <si>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</si>
  <si>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</si>
  <si>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</si>
  <si>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</si>
  <si>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</si>
  <si>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</si>
  <si>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</si>
  <si>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</si>
  <si>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</si>
  <si>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</si>
  <si>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</si>
  <si>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</si>
  <si>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</si>
  <si>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</si>
  <si>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</si>
  <si>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</si>
  <si>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</si>
  <si>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</si>
  <si>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</si>
  <si>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</si>
  <si>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</si>
  <si>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</si>
  <si>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</si>
  <si>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</si>
  <si>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</si>
  <si>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</si>
  <si>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</si>
  <si>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</si>
  <si>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</si>
  <si>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</si>
  <si>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</si>
  <si>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</si>
  <si>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</si>
  <si>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</si>
  <si>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</si>
  <si>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</si>
  <si>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</si>
  <si>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</si>
  <si>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</si>
  <si>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</si>
  <si>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</si>
  <si>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</si>
  <si>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</si>
  <si>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</si>
  <si>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</si>
  <si>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</si>
  <si>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</si>
  <si>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</si>
  <si>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</si>
  <si>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</si>
  <si>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</si>
  <si>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</si>
  <si>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</si>
  <si>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</si>
  <si>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</si>
  <si>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</si>
  <si>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</si>
  <si>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</si>
  <si>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</si>
  <si>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</si>
  <si>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</si>
  <si>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</si>
  <si>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</si>
  <si>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</si>
  <si>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</si>
  <si>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</si>
  <si>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</si>
  <si>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</si>
  <si>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</si>
  <si>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</si>
  <si>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</si>
  <si>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</si>
  <si>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</si>
  <si>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</si>
  <si>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</si>
  <si>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</si>
  <si>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</si>
  <si>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</si>
  <si>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</si>
  <si>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</si>
  <si>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</si>
  <si>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</si>
  <si>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</si>
  <si>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</si>
  <si>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</si>
  <si>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行政运行</t>
  </si>
  <si>
    <t xml:space="preserve">    一般行政管理事务</t>
  </si>
  <si>
    <t xml:space="preserve">    机关服务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</si>
  <si>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</si>
  <si>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</si>
  <si>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</si>
  <si>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</si>
  <si>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</si>
  <si>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事业运行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</si>
  <si>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</si>
  <si>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</si>
  <si>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</si>
  <si>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</si>
  <si>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</si>
  <si>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</si>
  <si>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</si>
  <si>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</si>
  <si>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</si>
  <si>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</si>
  <si>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</si>
  <si>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</si>
  <si>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</si>
  <si>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</si>
  <si>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</si>
  <si>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</si>
  <si>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</si>
  <si>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</si>
  <si>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</si>
  <si>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</si>
  <si>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</si>
  <si>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</si>
  <si>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</si>
  <si>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</si>
  <si>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</si>
  <si>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</si>
  <si>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</si>
  <si>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</si>
  <si>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</si>
  <si>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</si>
  <si>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</si>
  <si>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</si>
  <si>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</si>
  <si>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</si>
  <si>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</si>
  <si>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</si>
  <si>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</si>
  <si>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</si>
  <si>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</si>
  <si>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</si>
  <si>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</si>
  <si>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</si>
  <si>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</si>
  <si>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</si>
  <si>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</si>
  <si>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</si>
  <si>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</si>
  <si>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</si>
  <si>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</si>
  <si>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</si>
  <si>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</si>
  <si>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</si>
  <si>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</si>
  <si>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</si>
  <si>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</si>
  <si>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</si>
  <si>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</si>
  <si>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</si>
  <si>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</si>
  <si>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</si>
  <si>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</si>
  <si>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</si>
  <si>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</si>
  <si>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</si>
  <si>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</si>
  <si>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</si>
  <si>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</si>
  <si>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</si>
  <si>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</si>
  <si>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</si>
  <si>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</si>
  <si>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</si>
  <si>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</si>
  <si>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</si>
  <si>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</si>
  <si>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</si>
  <si>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</si>
  <si>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</si>
  <si>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</si>
  <si>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</si>
  <si>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</si>
  <si>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</si>
  <si>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</si>
  <si>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</si>
  <si>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</si>
  <si>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</si>
  <si>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</si>
  <si>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</si>
  <si>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</si>
  <si>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</si>
  <si>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</si>
  <si>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</si>
  <si>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</si>
  <si>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</si>
  <si>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</si>
  <si>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</si>
  <si>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</si>
  <si>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</si>
  <si>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</si>
  <si>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</si>
  <si>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</si>
  <si>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</si>
  <si>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</si>
  <si>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</si>
  <si>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</si>
  <si>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</si>
  <si>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</si>
  <si>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</si>
  <si>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</si>
  <si>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</si>
  <si>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</si>
  <si>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</si>
  <si>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</si>
  <si>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</si>
  <si>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</si>
  <si>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</si>
  <si>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</si>
  <si>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</si>
  <si>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</si>
  <si>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</si>
  <si>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</si>
  <si>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</si>
  <si>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</si>
  <si>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</si>
  <si>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</si>
  <si>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</si>
  <si>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</si>
  <si>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</si>
  <si>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</si>
  <si>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</si>
  <si>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</si>
  <si>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</si>
  <si>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</si>
  <si>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</si>
  <si>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</si>
  <si>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</si>
  <si>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</si>
  <si>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</si>
  <si>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</si>
  <si>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</si>
  <si>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</si>
  <si>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</si>
  <si>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</si>
  <si>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</si>
  <si>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</si>
  <si>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</si>
  <si>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</si>
  <si>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</si>
  <si>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</si>
  <si>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</si>
  <si>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</si>
  <si>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</si>
  <si>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</si>
  <si>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</si>
  <si>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</si>
  <si>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</si>
  <si>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</si>
  <si>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</si>
  <si>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</si>
  <si>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</si>
  <si>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</si>
  <si>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</si>
  <si>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</si>
  <si>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</si>
  <si>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</si>
  <si>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</si>
  <si>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</si>
  <si>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</si>
  <si>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</si>
  <si>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</si>
  <si>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机构运行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</si>
  <si>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</si>
  <si>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</si>
  <si>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</si>
  <si>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</si>
  <si>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</si>
  <si>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</si>
  <si>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</si>
  <si>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</si>
  <si>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</si>
  <si>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</si>
  <si>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</si>
  <si>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</si>
  <si>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</si>
  <si>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</si>
  <si>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</si>
  <si>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</si>
  <si>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</si>
  <si>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</si>
  <si>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</si>
  <si>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</si>
  <si>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</si>
  <si>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</si>
  <si>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</si>
  <si>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</si>
  <si>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</si>
  <si>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</si>
  <si>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</si>
  <si>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</si>
  <si>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</si>
  <si>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</si>
  <si>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</si>
  <si>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</si>
  <si>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</si>
  <si>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</si>
  <si>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</si>
  <si>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</si>
  <si>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</si>
  <si>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</si>
  <si>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</si>
  <si>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</si>
  <si>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</si>
  <si>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</si>
  <si>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</si>
  <si>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</si>
  <si>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</si>
  <si>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</si>
  <si>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</si>
  <si>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</si>
  <si>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</si>
  <si>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</si>
  <si>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</si>
  <si>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</si>
  <si>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</si>
  <si>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</si>
  <si>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</si>
  <si>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</si>
  <si>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</si>
  <si>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</si>
  <si>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</si>
  <si>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</si>
  <si>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</si>
  <si>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</si>
  <si>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</si>
  <si>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</si>
  <si>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</si>
  <si>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</si>
  <si>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</si>
  <si>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</si>
  <si>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</si>
  <si>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</si>
  <si>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</si>
  <si>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</si>
  <si>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</si>
  <si>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</si>
  <si>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</si>
  <si>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</si>
  <si>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</si>
  <si>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</si>
  <si>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</si>
  <si>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</si>
  <si>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</si>
  <si>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</si>
  <si>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</si>
  <si>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</si>
  <si>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</si>
  <si>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</si>
  <si>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</si>
  <si>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</si>
  <si>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</si>
  <si>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</si>
  <si>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</si>
  <si>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</si>
  <si>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</si>
  <si>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</si>
  <si>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</si>
  <si>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</si>
  <si>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</si>
  <si>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</si>
  <si>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</si>
  <si>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</si>
  <si>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</si>
  <si>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</si>
  <si>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</si>
  <si>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</si>
  <si>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</si>
  <si>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</si>
  <si>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</si>
  <si>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</si>
  <si>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</si>
  <si>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</si>
  <si>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</si>
  <si>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</si>
  <si>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</si>
  <si>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</si>
  <si>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</si>
  <si>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</si>
  <si>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</si>
  <si>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</si>
  <si>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</si>
  <si>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</si>
  <si>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</si>
  <si>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</si>
  <si>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</si>
  <si>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</si>
  <si>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</si>
  <si>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</si>
  <si>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</si>
  <si>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</si>
  <si>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</si>
  <si>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</si>
  <si>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</si>
  <si>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</si>
  <si>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</si>
  <si>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</si>
  <si>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</si>
  <si>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</si>
  <si>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</si>
  <si>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</si>
  <si>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</si>
  <si>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</si>
  <si>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</si>
  <si>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</si>
  <si>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</si>
  <si>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</si>
  <si>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</si>
  <si>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</si>
  <si>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</si>
  <si>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</si>
  <si>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</si>
  <si>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</si>
  <si>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</si>
  <si>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</si>
  <si>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</si>
  <si>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</si>
  <si>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</si>
  <si>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</si>
  <si>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</si>
  <si>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</si>
  <si>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</si>
  <si>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</si>
  <si>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</si>
  <si>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</si>
  <si>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</si>
  <si>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</si>
  <si>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</si>
  <si>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</si>
  <si>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</si>
  <si>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</si>
  <si>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</si>
  <si>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</si>
  <si>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</si>
  <si>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</si>
  <si>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</si>
  <si>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</si>
  <si>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</si>
  <si>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</si>
  <si>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</si>
  <si>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</si>
  <si>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</si>
  <si>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</si>
  <si>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</si>
  <si>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</si>
  <si>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</si>
  <si>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</si>
  <si>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</si>
  <si>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</si>
  <si>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</si>
  <si>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</si>
  <si>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</si>
  <si>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</si>
  <si>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</si>
  <si>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</si>
  <si>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</si>
  <si>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</si>
  <si>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</si>
  <si>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</si>
  <si>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</si>
  <si>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</si>
  <si>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</si>
  <si>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</si>
  <si>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</si>
  <si>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</si>
  <si>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</si>
  <si>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</si>
  <si>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</si>
  <si>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</si>
  <si>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</si>
  <si>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</si>
  <si>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</si>
  <si>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</si>
  <si>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</si>
  <si>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</si>
  <si>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</si>
  <si>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</si>
  <si>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</si>
  <si>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</si>
  <si>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</si>
  <si>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</si>
  <si>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</si>
  <si>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</si>
  <si>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</si>
  <si>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</si>
  <si>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</si>
  <si>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</si>
  <si>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</si>
  <si>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</si>
  <si>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</si>
  <si>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</si>
  <si>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</si>
  <si>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</si>
  <si>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</si>
  <si>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</si>
  <si>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</si>
  <si>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</si>
  <si>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</si>
  <si>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</si>
  <si>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</si>
  <si>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</si>
  <si>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</si>
  <si>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</si>
  <si>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</si>
  <si>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</si>
  <si>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</si>
  <si>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</si>
  <si>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</si>
  <si>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</si>
  <si>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</si>
  <si>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</si>
  <si>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</si>
  <si>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</si>
  <si>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</si>
  <si>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</si>
  <si>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</si>
  <si>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</si>
  <si>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</si>
  <si>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</si>
  <si>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</si>
  <si>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</si>
  <si>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</si>
  <si>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</si>
  <si>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</si>
  <si>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</si>
  <si>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</si>
  <si>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</si>
  <si>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</si>
  <si>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</si>
  <si>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</si>
  <si>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</si>
  <si>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</si>
  <si>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</si>
  <si>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信息管理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</si>
  <si>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</si>
  <si>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</si>
  <si>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</si>
  <si>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</si>
  <si>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</si>
  <si>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</si>
  <si>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</si>
  <si>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</si>
  <si>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</si>
  <si>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</si>
  <si>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</si>
  <si>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</si>
  <si>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</si>
  <si>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</si>
  <si>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</si>
  <si>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</si>
  <si>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</si>
  <si>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</si>
  <si>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</si>
  <si>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</si>
  <si>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</si>
  <si>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</si>
  <si>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</si>
  <si>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</si>
  <si>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促进金融支农支出</t>
  </si>
  <si>
    <t xml:space="preserve">        支持农村金融机构</t>
  </si>
  <si>
    <t xml:space="preserve">        涉农贷款增量奖励</t>
  </si>
  <si>
    <t xml:space="preserve">        其他金融支农支持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</si>
  <si>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</si>
  <si>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</si>
  <si>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</si>
  <si>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</si>
  <si>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</si>
  <si>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</si>
  <si>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</si>
  <si>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</si>
  <si>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</si>
  <si>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</si>
  <si>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</si>
  <si>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</si>
  <si>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</si>
  <si>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</si>
  <si>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</si>
  <si>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</si>
  <si>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</si>
  <si>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</si>
  <si>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</si>
  <si>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</si>
  <si>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</si>
  <si>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</si>
  <si>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</si>
  <si>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</si>
  <si>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</si>
  <si>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</si>
  <si>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</si>
  <si>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</si>
  <si>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</si>
  <si>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</si>
  <si>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</si>
  <si>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</si>
  <si>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</si>
  <si>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</si>
  <si>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</si>
  <si>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</si>
  <si>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</si>
  <si>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</si>
  <si>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</si>
  <si>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</si>
  <si>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</si>
  <si>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</si>
  <si>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</si>
  <si>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</si>
  <si>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</si>
  <si>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</si>
  <si>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</si>
  <si>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</si>
  <si>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</si>
  <si>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</si>
  <si>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</si>
  <si>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</si>
  <si>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</si>
  <si>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</si>
  <si>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</si>
  <si>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</si>
  <si>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</si>
  <si>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</si>
  <si>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</si>
  <si>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</si>
  <si>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</si>
  <si>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</si>
  <si>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</si>
  <si>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</si>
  <si>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</si>
  <si>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</si>
  <si>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</si>
  <si>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</si>
  <si>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</si>
  <si>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金融发展支出</t>
  </si>
  <si>
    <t xml:space="preserve">      其他金融支出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</si>
  <si>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</si>
  <si>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</si>
  <si>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</si>
  <si>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</si>
  <si>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</si>
  <si>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</si>
  <si>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</si>
  <si>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</si>
  <si>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</si>
  <si>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</si>
  <si>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</si>
  <si>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</si>
  <si>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</si>
  <si>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</si>
  <si>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</si>
  <si>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</si>
  <si>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</si>
  <si>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</si>
  <si>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</si>
  <si>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</si>
  <si>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</si>
  <si>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</si>
  <si>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</si>
  <si>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</si>
  <si>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</si>
  <si>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</si>
  <si>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</si>
  <si>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</si>
  <si>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</si>
  <si>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</si>
  <si>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</si>
  <si>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</si>
  <si>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</si>
  <si>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</si>
  <si>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</si>
  <si>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</si>
  <si>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</si>
  <si>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</si>
  <si>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</si>
  <si>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</si>
  <si>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</si>
  <si>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</si>
  <si>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</si>
  <si>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</si>
  <si>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</si>
  <si>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</si>
  <si>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</si>
  <si>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</si>
  <si>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</si>
  <si>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</si>
  <si>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</si>
  <si>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</si>
  <si>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</si>
  <si>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</si>
  <si>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</si>
  <si>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</si>
  <si>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</si>
  <si>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</si>
  <si>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</si>
  <si>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</si>
  <si>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</si>
  <si>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</si>
  <si>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</si>
  <si>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</si>
  <si>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</si>
  <si>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</si>
  <si>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</si>
  <si>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</si>
  <si>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</si>
  <si>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</si>
  <si>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中医(民族医)药专项</t>
  </si>
  <si>
    <t xml:space="preserve">    其他中医药支出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</si>
  <si>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</si>
  <si>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</si>
  <si>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</si>
  <si>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</si>
  <si>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>附件3: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</si>
  <si>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</si>
  <si>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</si>
  <si>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</si>
  <si>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</si>
  <si>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其他节能环保支出(款)</t>
  </si>
  <si>
    <r>
      <t xml:space="preserve"> </t>
    </r>
    <r>
      <rPr>
        <sz val="11"/>
        <rFont val="宋体"/>
        <family val="0"/>
      </rPr>
      <t xml:space="preserve">    城乡社区环境卫生</t>
    </r>
  </si>
  <si>
    <r>
      <t xml:space="preserve"> </t>
    </r>
    <r>
      <rPr>
        <sz val="11"/>
        <rFont val="宋体"/>
        <family val="0"/>
      </rPr>
      <t xml:space="preserve">    建设市场管理与监督</t>
    </r>
  </si>
  <si>
    <t xml:space="preserve">  车辆购置税支出</t>
  </si>
  <si>
    <r>
      <t xml:space="preserve">   </t>
    </r>
    <r>
      <rPr>
        <sz val="11"/>
        <rFont val="宋体"/>
        <family val="0"/>
      </rPr>
      <t xml:space="preserve">      行政运行</t>
    </r>
  </si>
  <si>
    <r>
      <t xml:space="preserve">    </t>
    </r>
    <r>
      <rPr>
        <sz val="11"/>
        <rFont val="宋体"/>
        <family val="0"/>
      </rPr>
      <t xml:space="preserve">     一般行政管理事务</t>
    </r>
  </si>
  <si>
    <r>
      <t xml:space="preserve">  </t>
    </r>
    <r>
      <rPr>
        <sz val="11"/>
        <rFont val="宋体"/>
        <family val="0"/>
      </rPr>
      <t xml:space="preserve">       机关服务</t>
    </r>
  </si>
  <si>
    <r>
      <t xml:space="preserve">   </t>
    </r>
    <r>
      <rPr>
        <sz val="11"/>
        <rFont val="宋体"/>
        <family val="0"/>
      </rPr>
      <t xml:space="preserve">      安全防卫</t>
    </r>
  </si>
  <si>
    <r>
      <t xml:space="preserve">    </t>
    </r>
    <r>
      <rPr>
        <sz val="11"/>
        <rFont val="宋体"/>
        <family val="0"/>
      </rPr>
      <t xml:space="preserve">     事业运行</t>
    </r>
  </si>
  <si>
    <r>
      <t xml:space="preserve">    </t>
    </r>
    <r>
      <rPr>
        <sz val="11"/>
        <rFont val="宋体"/>
        <family val="0"/>
      </rPr>
      <t xml:space="preserve">    金融部门其他行政支出</t>
    </r>
  </si>
  <si>
    <r>
      <t xml:space="preserve"> </t>
    </r>
    <r>
      <rPr>
        <sz val="11"/>
        <rFont val="宋体"/>
        <family val="0"/>
      </rPr>
      <t xml:space="preserve">    海洋管理事务</t>
    </r>
  </si>
  <si>
    <r>
      <t xml:space="preserve"> </t>
    </r>
    <r>
      <rPr>
        <sz val="11"/>
        <rFont val="宋体"/>
        <family val="0"/>
      </rPr>
      <t xml:space="preserve">       海域使用金支出</t>
    </r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</si>
  <si>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</si>
  <si>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城乡社区住宅</t>
    </r>
  </si>
  <si>
    <r>
      <t xml:space="preserve"> </t>
    </r>
    <r>
      <rPr>
        <sz val="11"/>
        <rFont val="宋体"/>
        <family val="0"/>
      </rPr>
      <t xml:space="preserve">      公有住房建设和维修改造支出</t>
    </r>
  </si>
  <si>
    <r>
      <t xml:space="preserve"> </t>
    </r>
    <r>
      <rPr>
        <sz val="11"/>
        <rFont val="宋体"/>
        <family val="0"/>
      </rPr>
      <t xml:space="preserve">      其他城乡社区住宅支出</t>
    </r>
  </si>
  <si>
    <t>一般公共服务</t>
  </si>
  <si>
    <t>一般公共预算支出合计</t>
  </si>
  <si>
    <t xml:space="preserve"> 外交支出</t>
  </si>
  <si>
    <t xml:space="preserve">  工商行政管理事务</t>
  </si>
  <si>
    <t xml:space="preserve">   质量技术监督与检验检疫事务</t>
  </si>
  <si>
    <t xml:space="preserve">   宗教事务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</si>
  <si>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国防支出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</si>
  <si>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公共安全支出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</si>
  <si>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教育支出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</si>
  <si>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科学技术支出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</si>
  <si>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文化体育与传媒支出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</si>
  <si>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社会保障和就业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</si>
  <si>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医疗卫生与计划生育支出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</si>
  <si>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节能环保支出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</si>
  <si>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城乡社区支出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</si>
  <si>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农林水支出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</si>
  <si>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交通运输支出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</si>
  <si>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资源勘探信息等支出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</si>
  <si>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商业服务业等支出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</si>
  <si>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住房保障支出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</si>
  <si>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预备费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</si>
  <si>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债务付息支出</t>
    </r>
  </si>
  <si>
    <r>
      <t xml:space="preserve"> </t>
    </r>
    <r>
      <rPr>
        <sz val="11"/>
        <rFont val="宋体"/>
        <family val="0"/>
      </rPr>
      <t xml:space="preserve"> 债务发行费用支出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</si>
  <si>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</si>
  <si>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粮油物资储备支出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</si>
  <si>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金融支出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</si>
  <si>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国土海洋气象等支出</t>
    </r>
  </si>
  <si>
    <t>单位：万元</t>
  </si>
  <si>
    <t>项目</t>
  </si>
  <si>
    <t>本年决算数</t>
  </si>
  <si>
    <t>合计</t>
  </si>
  <si>
    <t>1、因公出国（境）费用</t>
  </si>
  <si>
    <t>2、公务接待费</t>
  </si>
  <si>
    <t>（2）公务用车购置</t>
  </si>
  <si>
    <t>3、公务用车费</t>
  </si>
  <si>
    <t>其中：（1）公务用车运行维护费</t>
  </si>
  <si>
    <t>2015年恩平市“三公”经费决算财政拨款情况统计表</t>
  </si>
  <si>
    <t>注：1.2015年“三公”经费决算比2014年决算数下降7.45%，其中，因公出国（境）费用下降1.88%，公务接待费下降5.01%，公务用车费下降9.43%。变化原因：一是我市加强“三公”经费管理，大力压减“三公”经费等经常性支出，腾出更多财力用于重点项目、民生等支出。二是实行公车改革，公车保有量以及相关运行费用对比2014年有所下降。                                                     2.按照党中央、国务院有关文件及部门预算管理有关规定，“三公”经费包括因公出国（境）费、公务用车购置及运行费和公务接待费。（1）因公出国（境）费,指单位工作人员公务出国（境）的住宿费、旅费、伙食补助费、杂费、培训费等支出。（2）公务用车购置及运行费，指单位公务用车购置及租用费、燃料费、维修费、过路过桥费、保险费、安全监理费用等支出，公务用车指用于履行公务的机动车辆，包括领导干部专车、一般公务用车和执法执勤用车。（3）公务接待费，指单位按规定开支的各类公务接待（含外宾接待）支出。</t>
  </si>
  <si>
    <t>附件7</t>
  </si>
  <si>
    <t>2015年恩平市地方一般公共预算收入决算表</t>
  </si>
  <si>
    <t>2015年恩平市地方一般公共预算支出决算表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</si>
</sst>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(* #,##0_);_(* \(#,##0\);_(* &quot;-&quot;??_);_(@_)"/>
    <numFmt numFmtId="178" formatCode="0.0"/>
    <numFmt numFmtId="179" formatCode="_ * #,##0.0_ ;_ * \-#,##0.0_ ;_ * &quot;-&quot;??_ ;_ @_ "/>
    <numFmt numFmtId="180" formatCode="0.00_ "/>
    <numFmt numFmtId="181" formatCode="#,##0_ "/>
    <numFmt numFmtId="182" formatCode="#,##0.00_ "/>
    <numFmt numFmtId="183" formatCode="0.00_);[Red]\(0.00\)"/>
    <numFmt numFmtId="184" formatCode="0_);[Red]\(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_ "/>
    <numFmt numFmtId="191" formatCode="[$-804]AM/PM\ hh:mm:ss"/>
    <numFmt numFmtId="192" formatCode="0.0_ 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8">
    <xf numFmtId="0" fontId="0" fillId="0" borderId="0" xfId="0" applyAlignment="1">
      <alignment/>
    </xf>
    <xf numFmtId="3" fontId="2" fillId="0" borderId="0" xfId="40" applyNumberFormat="1" applyFont="1" applyAlignment="1">
      <alignment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52" applyNumberFormat="1" applyFont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1" xfId="52" applyNumberFormat="1" applyFont="1" applyBorder="1" applyAlignment="1" applyProtection="1">
      <alignment horizontal="right" vertical="center"/>
      <protection locked="0"/>
    </xf>
    <xf numFmtId="3" fontId="2" fillId="0" borderId="0" xfId="41" applyNumberFormat="1" applyFont="1" applyAlignment="1" applyProtection="1">
      <alignment vertical="center"/>
      <protection locked="0"/>
    </xf>
    <xf numFmtId="3" fontId="0" fillId="0" borderId="0" xfId="41" applyNumberFormat="1" applyProtection="1">
      <alignment/>
      <protection locked="0"/>
    </xf>
    <xf numFmtId="3" fontId="4" fillId="0" borderId="0" xfId="41" applyNumberFormat="1" applyFont="1" applyProtection="1">
      <alignment/>
      <protection locked="0"/>
    </xf>
    <xf numFmtId="3" fontId="2" fillId="0" borderId="0" xfId="41" applyNumberFormat="1" applyFont="1" applyAlignment="1" applyProtection="1">
      <alignment horizontal="center" vertical="center"/>
      <protection locked="0"/>
    </xf>
    <xf numFmtId="3" fontId="2" fillId="0" borderId="0" xfId="41" applyNumberFormat="1" applyFont="1" applyAlignment="1" applyProtection="1">
      <alignment vertical="top"/>
      <protection locked="0"/>
    </xf>
    <xf numFmtId="3" fontId="5" fillId="0" borderId="13" xfId="41" applyNumberFormat="1" applyFont="1" applyBorder="1" applyAlignment="1" applyProtection="1">
      <alignment horizontal="center" vertical="center" wrapText="1"/>
      <protection locked="0"/>
    </xf>
    <xf numFmtId="3" fontId="5" fillId="0" borderId="14" xfId="41" applyNumberFormat="1" applyFont="1" applyBorder="1" applyAlignment="1" applyProtection="1">
      <alignment horizontal="center" vertical="center" wrapText="1"/>
      <protection locked="0"/>
    </xf>
    <xf numFmtId="3" fontId="5" fillId="0" borderId="15" xfId="41" applyNumberFormat="1" applyFont="1" applyBorder="1" applyAlignment="1" applyProtection="1">
      <alignment horizontal="center" vertical="center" wrapText="1"/>
      <protection locked="0"/>
    </xf>
    <xf numFmtId="3" fontId="5" fillId="0" borderId="0" xfId="41" applyNumberFormat="1" applyFont="1" applyProtection="1">
      <alignment/>
      <protection locked="0"/>
    </xf>
    <xf numFmtId="3" fontId="5" fillId="0" borderId="16" xfId="41" applyNumberFormat="1" applyFont="1" applyBorder="1" applyAlignment="1" applyProtection="1">
      <alignment vertical="center" wrapText="1"/>
      <protection locked="0"/>
    </xf>
    <xf numFmtId="3" fontId="5" fillId="0" borderId="17" xfId="41" applyNumberFormat="1" applyFont="1" applyBorder="1" applyAlignment="1" applyProtection="1">
      <alignment horizontal="right" vertical="center" wrapText="1"/>
      <protection locked="0"/>
    </xf>
    <xf numFmtId="3" fontId="5" fillId="0" borderId="18" xfId="41" applyNumberFormat="1" applyFont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Border="1" applyAlignment="1">
      <alignment vertical="center"/>
    </xf>
    <xf numFmtId="1" fontId="2" fillId="0" borderId="20" xfId="41" applyNumberFormat="1" applyFont="1" applyBorder="1" applyAlignment="1" applyProtection="1">
      <alignment vertical="center"/>
      <protection locked="0"/>
    </xf>
    <xf numFmtId="3" fontId="2" fillId="0" borderId="19" xfId="41" applyNumberFormat="1" applyFont="1" applyBorder="1" applyAlignment="1" applyProtection="1">
      <alignment vertical="center"/>
      <protection/>
    </xf>
    <xf numFmtId="1" fontId="2" fillId="0" borderId="11" xfId="0" applyNumberFormat="1" applyFont="1" applyBorder="1" applyAlignment="1" quotePrefix="1">
      <alignment horizontal="left" vertical="center"/>
    </xf>
    <xf numFmtId="3" fontId="2" fillId="0" borderId="19" xfId="41" applyNumberFormat="1" applyFont="1" applyBorder="1" applyAlignment="1" applyProtection="1">
      <alignment vertical="center"/>
      <protection locked="0"/>
    </xf>
    <xf numFmtId="1" fontId="5" fillId="0" borderId="20" xfId="41" applyNumberFormat="1" applyFont="1" applyBorder="1" applyAlignment="1" applyProtection="1">
      <alignment vertical="center"/>
      <protection locked="0"/>
    </xf>
    <xf numFmtId="3" fontId="5" fillId="0" borderId="19" xfId="41" applyNumberFormat="1" applyFont="1" applyFill="1" applyBorder="1" applyAlignment="1" applyProtection="1">
      <alignment vertical="center"/>
      <protection/>
    </xf>
    <xf numFmtId="1" fontId="5" fillId="0" borderId="11" xfId="41" applyNumberFormat="1" applyFont="1" applyBorder="1" applyAlignment="1" applyProtection="1">
      <alignment horizontal="left" vertical="center"/>
      <protection locked="0"/>
    </xf>
    <xf numFmtId="3" fontId="5" fillId="0" borderId="0" xfId="41" applyNumberFormat="1" applyFont="1" applyAlignment="1" applyProtection="1">
      <alignment vertical="center"/>
      <protection locked="0"/>
    </xf>
    <xf numFmtId="3" fontId="5" fillId="0" borderId="19" xfId="41" applyNumberFormat="1" applyFont="1" applyBorder="1" applyAlignment="1" applyProtection="1">
      <alignment vertical="center"/>
      <protection/>
    </xf>
    <xf numFmtId="3" fontId="2" fillId="0" borderId="20" xfId="41" applyNumberFormat="1" applyFont="1" applyBorder="1" applyAlignment="1" applyProtection="1">
      <alignment vertical="center"/>
      <protection/>
    </xf>
    <xf numFmtId="1" fontId="5" fillId="0" borderId="20" xfId="41" applyNumberFormat="1" applyFont="1" applyBorder="1" applyAlignment="1" applyProtection="1">
      <alignment horizontal="center" vertical="center"/>
      <protection locked="0"/>
    </xf>
    <xf numFmtId="3" fontId="5" fillId="0" borderId="21" xfId="41" applyNumberFormat="1" applyFont="1" applyBorder="1" applyAlignment="1" applyProtection="1">
      <alignment vertical="center"/>
      <protection/>
    </xf>
    <xf numFmtId="0" fontId="2" fillId="0" borderId="0" xfId="41" applyFont="1" applyAlignment="1" applyProtection="1">
      <alignment vertical="center"/>
      <protection locked="0"/>
    </xf>
    <xf numFmtId="3" fontId="2" fillId="0" borderId="0" xfId="41" applyNumberFormat="1" applyFont="1" applyAlignment="1" applyProtection="1">
      <alignment horizontal="right" vertical="center"/>
      <protection locked="0"/>
    </xf>
    <xf numFmtId="3" fontId="5" fillId="0" borderId="22" xfId="41" applyNumberFormat="1" applyFont="1" applyBorder="1" applyAlignment="1" applyProtection="1">
      <alignment horizontal="center" vertical="center" wrapText="1"/>
      <protection locked="0"/>
    </xf>
    <xf numFmtId="3" fontId="5" fillId="0" borderId="23" xfId="41" applyNumberFormat="1" applyFont="1" applyBorder="1" applyAlignment="1" applyProtection="1">
      <alignment horizontal="center" vertical="center" wrapText="1"/>
      <protection locked="0"/>
    </xf>
    <xf numFmtId="3" fontId="5" fillId="0" borderId="24" xfId="41" applyNumberFormat="1" applyFont="1" applyBorder="1" applyAlignment="1" applyProtection="1">
      <alignment horizontal="left" vertical="center" wrapText="1"/>
      <protection locked="0"/>
    </xf>
    <xf numFmtId="3" fontId="5" fillId="0" borderId="25" xfId="41" applyNumberFormat="1" applyFont="1" applyBorder="1" applyAlignment="1" applyProtection="1">
      <alignment vertical="center" wrapText="1"/>
      <protection locked="0"/>
    </xf>
    <xf numFmtId="3" fontId="5" fillId="0" borderId="25" xfId="41" applyNumberFormat="1" applyFont="1" applyBorder="1" applyAlignment="1" applyProtection="1">
      <alignment horizontal="right" vertical="center" wrapText="1"/>
      <protection locked="0"/>
    </xf>
    <xf numFmtId="4" fontId="5" fillId="0" borderId="17" xfId="41" applyNumberFormat="1" applyFont="1" applyBorder="1" applyAlignment="1" applyProtection="1">
      <alignment horizontal="right" vertical="center" wrapText="1"/>
      <protection locked="0"/>
    </xf>
    <xf numFmtId="176" fontId="2" fillId="0" borderId="12" xfId="52" applyNumberFormat="1" applyFont="1" applyBorder="1" applyAlignment="1" applyProtection="1">
      <alignment horizontal="right" vertical="center"/>
      <protection/>
    </xf>
    <xf numFmtId="3" fontId="2" fillId="0" borderId="12" xfId="41" applyNumberFormat="1" applyFont="1" applyBorder="1" applyAlignment="1" applyProtection="1">
      <alignment horizontal="right" vertical="center" wrapText="1"/>
      <protection locked="0"/>
    </xf>
    <xf numFmtId="4" fontId="2" fillId="0" borderId="19" xfId="41" applyNumberFormat="1" applyFont="1" applyBorder="1" applyAlignment="1" applyProtection="1">
      <alignment horizontal="right" vertical="center" wrapText="1"/>
      <protection locked="0"/>
    </xf>
    <xf numFmtId="1" fontId="5" fillId="0" borderId="10" xfId="41" applyNumberFormat="1" applyFont="1" applyBorder="1" applyAlignment="1" applyProtection="1">
      <alignment vertical="center"/>
      <protection locked="0"/>
    </xf>
    <xf numFmtId="176" fontId="2" fillId="0" borderId="11" xfId="52" applyNumberFormat="1" applyFont="1" applyBorder="1" applyAlignment="1" applyProtection="1">
      <alignment vertical="center"/>
      <protection locked="0"/>
    </xf>
    <xf numFmtId="1" fontId="5" fillId="0" borderId="26" xfId="41" applyNumberFormat="1" applyFont="1" applyBorder="1" applyAlignment="1" applyProtection="1">
      <alignment vertical="center"/>
      <protection locked="0"/>
    </xf>
    <xf numFmtId="176" fontId="2" fillId="0" borderId="27" xfId="52" applyNumberFormat="1" applyFont="1" applyBorder="1" applyAlignment="1" applyProtection="1">
      <alignment vertical="center"/>
      <protection locked="0"/>
    </xf>
    <xf numFmtId="3" fontId="2" fillId="0" borderId="28" xfId="41" applyNumberFormat="1" applyFont="1" applyBorder="1" applyAlignment="1" applyProtection="1">
      <alignment vertical="center"/>
      <protection/>
    </xf>
    <xf numFmtId="1" fontId="2" fillId="0" borderId="26" xfId="41" applyNumberFormat="1" applyFont="1" applyBorder="1" applyAlignment="1" applyProtection="1">
      <alignment vertical="center"/>
      <protection locked="0"/>
    </xf>
    <xf numFmtId="3" fontId="2" fillId="0" borderId="28" xfId="41" applyNumberFormat="1" applyFont="1" applyBorder="1" applyAlignment="1" applyProtection="1">
      <alignment horizontal="right" vertical="center" wrapText="1"/>
      <protection locked="0"/>
    </xf>
    <xf numFmtId="4" fontId="2" fillId="0" borderId="29" xfId="41" applyNumberFormat="1" applyFont="1" applyBorder="1" applyAlignment="1" applyProtection="1">
      <alignment horizontal="right" vertical="center" wrapText="1"/>
      <protection locked="0"/>
    </xf>
    <xf numFmtId="1" fontId="5" fillId="0" borderId="30" xfId="41" applyNumberFormat="1" applyFont="1" applyBorder="1" applyAlignment="1" applyProtection="1">
      <alignment horizontal="center" vertical="center"/>
      <protection locked="0"/>
    </xf>
    <xf numFmtId="176" fontId="5" fillId="0" borderId="31" xfId="52" applyNumberFormat="1" applyFont="1" applyBorder="1" applyAlignment="1" applyProtection="1">
      <alignment vertical="center"/>
      <protection locked="0"/>
    </xf>
    <xf numFmtId="3" fontId="5" fillId="0" borderId="31" xfId="41" applyNumberFormat="1" applyFont="1" applyBorder="1" applyAlignment="1" applyProtection="1">
      <alignment horizontal="right" vertical="center" wrapText="1"/>
      <protection locked="0"/>
    </xf>
    <xf numFmtId="4" fontId="5" fillId="0" borderId="21" xfId="41" applyNumberFormat="1" applyFont="1" applyBorder="1" applyAlignment="1" applyProtection="1">
      <alignment horizontal="right" vertical="center" wrapText="1"/>
      <protection locked="0"/>
    </xf>
    <xf numFmtId="3" fontId="6" fillId="0" borderId="0" xfId="41" applyNumberFormat="1" applyFont="1" applyProtection="1">
      <alignment/>
      <protection locked="0"/>
    </xf>
    <xf numFmtId="176" fontId="2" fillId="0" borderId="0" xfId="52" applyNumberFormat="1" applyFont="1" applyAlignment="1" applyProtection="1">
      <alignment/>
      <protection locked="0"/>
    </xf>
    <xf numFmtId="1" fontId="2" fillId="0" borderId="0" xfId="41" applyNumberFormat="1" applyFont="1" applyFill="1" applyAlignment="1" applyProtection="1">
      <alignment vertical="center"/>
      <protection locked="0"/>
    </xf>
    <xf numFmtId="0" fontId="0" fillId="0" borderId="0" xfId="41" applyFont="1" applyFill="1" applyProtection="1">
      <alignment/>
      <protection locked="0"/>
    </xf>
    <xf numFmtId="0" fontId="4" fillId="0" borderId="0" xfId="41" applyFont="1" applyFill="1" applyProtection="1">
      <alignment/>
      <protection locked="0"/>
    </xf>
    <xf numFmtId="0" fontId="2" fillId="0" borderId="0" xfId="41" applyFont="1" applyFill="1" applyAlignment="1" applyProtection="1">
      <alignment vertical="center"/>
      <protection locked="0"/>
    </xf>
    <xf numFmtId="0" fontId="2" fillId="0" borderId="0" xfId="41" applyFont="1" applyFill="1" applyAlignment="1" applyProtection="1">
      <alignment vertical="top"/>
      <protection locked="0"/>
    </xf>
    <xf numFmtId="0" fontId="2" fillId="0" borderId="0" xfId="41" applyFont="1" applyFill="1" applyProtection="1">
      <alignment/>
      <protection locked="0"/>
    </xf>
    <xf numFmtId="49" fontId="5" fillId="0" borderId="24" xfId="41" applyNumberFormat="1" applyFont="1" applyFill="1" applyBorder="1" applyAlignment="1" applyProtection="1">
      <alignment horizontal="left" vertical="center" wrapText="1"/>
      <protection locked="0"/>
    </xf>
    <xf numFmtId="176" fontId="5" fillId="0" borderId="25" xfId="52" applyNumberFormat="1" applyFont="1" applyFill="1" applyBorder="1" applyAlignment="1" applyProtection="1">
      <alignment horizontal="center" vertical="center" wrapText="1"/>
      <protection locked="0"/>
    </xf>
    <xf numFmtId="176" fontId="5" fillId="0" borderId="25" xfId="52" applyNumberFormat="1" applyFont="1" applyFill="1" applyBorder="1" applyAlignment="1" applyProtection="1" quotePrefix="1">
      <alignment horizontal="center" vertical="center" wrapText="1"/>
      <protection locked="0"/>
    </xf>
    <xf numFmtId="43" fontId="5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1" applyFont="1" applyFill="1" applyProtection="1">
      <alignment/>
      <protection locked="0"/>
    </xf>
    <xf numFmtId="176" fontId="2" fillId="0" borderId="11" xfId="52" applyNumberFormat="1" applyFont="1" applyFill="1" applyBorder="1" applyAlignment="1" applyProtection="1">
      <alignment horizontal="right" vertical="center"/>
      <protection/>
    </xf>
    <xf numFmtId="176" fontId="2" fillId="0" borderId="25" xfId="52" applyNumberFormat="1" applyFont="1" applyFill="1" applyBorder="1" applyAlignment="1" applyProtection="1" quotePrefix="1">
      <alignment horizontal="center" vertical="center" wrapText="1"/>
      <protection locked="0"/>
    </xf>
    <xf numFmtId="43" fontId="2" fillId="0" borderId="17" xfId="52" applyNumberFormat="1" applyFont="1" applyFill="1" applyBorder="1" applyAlignment="1" applyProtection="1">
      <alignment horizontal="center" vertical="center" wrapText="1"/>
      <protection locked="0"/>
    </xf>
    <xf numFmtId="176" fontId="2" fillId="0" borderId="25" xfId="52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41" applyNumberFormat="1" applyFont="1" applyFill="1" applyBorder="1" applyAlignment="1">
      <alignment vertical="center"/>
      <protection/>
    </xf>
    <xf numFmtId="0" fontId="6" fillId="0" borderId="0" xfId="41" applyFont="1" applyFill="1" applyProtection="1">
      <alignment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32" xfId="0" applyNumberFormat="1" applyFont="1" applyFill="1" applyBorder="1" applyAlignment="1" applyProtection="1">
      <alignment horizontal="left" vertical="center" indent="1"/>
      <protection/>
    </xf>
    <xf numFmtId="1" fontId="2" fillId="0" borderId="11" xfId="0" applyNumberFormat="1" applyFont="1" applyBorder="1" applyAlignment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2" xfId="41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1" fontId="2" fillId="0" borderId="11" xfId="0" applyNumberFormat="1" applyFont="1" applyFill="1" applyBorder="1" applyAlignment="1">
      <alignment horizontal="left" vertical="center" indent="1"/>
    </xf>
    <xf numFmtId="3" fontId="2" fillId="0" borderId="19" xfId="0" applyNumberFormat="1" applyFont="1" applyFill="1" applyBorder="1" applyAlignment="1">
      <alignment vertical="center"/>
    </xf>
    <xf numFmtId="3" fontId="2" fillId="0" borderId="0" xfId="41" applyNumberFormat="1" applyFont="1" applyFill="1" applyAlignment="1" applyProtection="1">
      <alignment vertical="center"/>
      <protection locked="0"/>
    </xf>
    <xf numFmtId="176" fontId="5" fillId="0" borderId="12" xfId="52" applyNumberFormat="1" applyFont="1" applyFill="1" applyBorder="1" applyAlignment="1" applyProtection="1">
      <alignment vertical="center"/>
      <protection locked="0"/>
    </xf>
    <xf numFmtId="1" fontId="2" fillId="0" borderId="11" xfId="0" applyNumberFormat="1" applyFont="1" applyBorder="1" applyAlignment="1">
      <alignment horizontal="left" vertical="center"/>
    </xf>
    <xf numFmtId="3" fontId="2" fillId="0" borderId="11" xfId="41" applyNumberFormat="1" applyFont="1" applyFill="1" applyBorder="1" applyAlignment="1">
      <alignment vertical="center"/>
      <protection/>
    </xf>
    <xf numFmtId="3" fontId="0" fillId="24" borderId="0" xfId="41" applyNumberFormat="1" applyFont="1" applyFill="1" applyProtection="1">
      <alignment/>
      <protection locked="0"/>
    </xf>
    <xf numFmtId="0" fontId="0" fillId="24" borderId="0" xfId="0" applyFont="1" applyFill="1" applyAlignment="1">
      <alignment/>
    </xf>
    <xf numFmtId="3" fontId="2" fillId="24" borderId="0" xfId="41" applyNumberFormat="1" applyFont="1" applyFill="1" applyAlignment="1" applyProtection="1">
      <alignment vertical="center"/>
      <protection locked="0"/>
    </xf>
    <xf numFmtId="3" fontId="2" fillId="24" borderId="0" xfId="41" applyNumberFormat="1" applyFont="1" applyFill="1" applyAlignment="1" applyProtection="1">
      <alignment horizontal="center" vertical="center"/>
      <protection locked="0"/>
    </xf>
    <xf numFmtId="3" fontId="5" fillId="24" borderId="13" xfId="41" applyNumberFormat="1" applyFont="1" applyFill="1" applyBorder="1" applyAlignment="1" applyProtection="1">
      <alignment horizontal="center" vertical="center" wrapText="1"/>
      <protection locked="0"/>
    </xf>
    <xf numFmtId="3" fontId="5" fillId="24" borderId="15" xfId="41" applyNumberFormat="1" applyFont="1" applyFill="1" applyBorder="1" applyAlignment="1" applyProtection="1">
      <alignment horizontal="center" vertical="center" wrapText="1"/>
      <protection locked="0"/>
    </xf>
    <xf numFmtId="3" fontId="11" fillId="24" borderId="12" xfId="0" applyNumberFormat="1" applyFont="1" applyFill="1" applyBorder="1" applyAlignment="1" applyProtection="1">
      <alignment horizontal="right" vertical="center"/>
      <protection/>
    </xf>
    <xf numFmtId="3" fontId="11" fillId="25" borderId="12" xfId="0" applyNumberFormat="1" applyFont="1" applyFill="1" applyBorder="1" applyAlignment="1" applyProtection="1">
      <alignment horizontal="right" vertical="center"/>
      <protection/>
    </xf>
    <xf numFmtId="3" fontId="11" fillId="24" borderId="28" xfId="0" applyNumberFormat="1" applyFont="1" applyFill="1" applyBorder="1" applyAlignment="1" applyProtection="1">
      <alignment horizontal="right" vertical="center"/>
      <protection/>
    </xf>
    <xf numFmtId="3" fontId="11" fillId="24" borderId="25" xfId="0" applyNumberFormat="1" applyFont="1" applyFill="1" applyBorder="1" applyAlignment="1" applyProtection="1">
      <alignment horizontal="right" vertical="center"/>
      <protection/>
    </xf>
    <xf numFmtId="3" fontId="10" fillId="24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0" fillId="24" borderId="0" xfId="0" applyFont="1" applyFill="1" applyBorder="1" applyAlignment="1">
      <alignment/>
    </xf>
    <xf numFmtId="3" fontId="5" fillId="0" borderId="12" xfId="41" applyNumberFormat="1" applyFont="1" applyBorder="1" applyAlignment="1" applyProtection="1">
      <alignment vertical="center" wrapText="1"/>
      <protection locked="0"/>
    </xf>
    <xf numFmtId="1" fontId="5" fillId="0" borderId="0" xfId="4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1" fontId="5" fillId="0" borderId="27" xfId="41" applyNumberFormat="1" applyFont="1" applyBorder="1" applyAlignment="1" applyProtection="1">
      <alignment horizontal="left" vertical="center"/>
      <protection locked="0"/>
    </xf>
    <xf numFmtId="3" fontId="0" fillId="0" borderId="0" xfId="41" applyNumberFormat="1" applyBorder="1" applyProtection="1">
      <alignment/>
      <protection locked="0"/>
    </xf>
    <xf numFmtId="3" fontId="5" fillId="0" borderId="0" xfId="41" applyNumberFormat="1" applyFont="1" applyBorder="1" applyAlignment="1" applyProtection="1">
      <alignment vertical="center"/>
      <protection locked="0"/>
    </xf>
    <xf numFmtId="3" fontId="5" fillId="0" borderId="33" xfId="41" applyNumberFormat="1" applyFont="1" applyBorder="1" applyAlignment="1" applyProtection="1">
      <alignment vertical="center"/>
      <protection/>
    </xf>
    <xf numFmtId="3" fontId="5" fillId="0" borderId="12" xfId="41" applyNumberFormat="1" applyFont="1" applyBorder="1" applyAlignment="1" applyProtection="1">
      <alignment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>
      <alignment vertical="center" shrinkToFit="1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49" fontId="5" fillId="24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49" fontId="5" fillId="24" borderId="33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0" fontId="5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49" fontId="2" fillId="24" borderId="33" xfId="0" applyNumberFormat="1" applyFont="1" applyFill="1" applyBorder="1" applyAlignment="1" applyProtection="1">
      <alignment horizontal="left" vertical="center" indent="1"/>
      <protection/>
    </xf>
    <xf numFmtId="0" fontId="5" fillId="0" borderId="12" xfId="0" applyFont="1" applyBorder="1" applyAlignment="1">
      <alignment horizontal="right" vertical="center" shrinkToFit="1"/>
    </xf>
    <xf numFmtId="1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>
      <alignment horizontal="center" vertical="center"/>
    </xf>
    <xf numFmtId="176" fontId="5" fillId="0" borderId="12" xfId="52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3" fontId="5" fillId="24" borderId="34" xfId="41" applyNumberFormat="1" applyFont="1" applyFill="1" applyBorder="1" applyAlignment="1" applyProtection="1">
      <alignment horizontal="center" vertical="center" wrapText="1"/>
      <protection locked="0"/>
    </xf>
    <xf numFmtId="3" fontId="5" fillId="0" borderId="35" xfId="41" applyNumberFormat="1" applyFont="1" applyBorder="1" applyAlignment="1" applyProtection="1">
      <alignment vertical="center" wrapText="1"/>
      <protection locked="0"/>
    </xf>
    <xf numFmtId="3" fontId="5" fillId="24" borderId="36" xfId="41" applyNumberFormat="1" applyFont="1" applyFill="1" applyBorder="1" applyAlignment="1" applyProtection="1">
      <alignment horizontal="center" vertical="center" wrapText="1"/>
      <protection locked="0"/>
    </xf>
    <xf numFmtId="3" fontId="5" fillId="24" borderId="22" xfId="41" applyNumberFormat="1" applyFont="1" applyFill="1" applyBorder="1" applyAlignment="1" applyProtection="1">
      <alignment horizontal="center" vertical="center" wrapText="1"/>
      <protection locked="0"/>
    </xf>
    <xf numFmtId="183" fontId="0" fillId="24" borderId="0" xfId="41" applyNumberFormat="1" applyFont="1" applyFill="1" applyProtection="1">
      <alignment/>
      <protection locked="0"/>
    </xf>
    <xf numFmtId="183" fontId="5" fillId="24" borderId="22" xfId="41" applyNumberFormat="1" applyFont="1" applyFill="1" applyBorder="1" applyAlignment="1" applyProtection="1">
      <alignment horizontal="center" vertical="center" wrapText="1"/>
      <protection locked="0"/>
    </xf>
    <xf numFmtId="183" fontId="11" fillId="24" borderId="37" xfId="0" applyNumberFormat="1" applyFont="1" applyFill="1" applyBorder="1" applyAlignment="1" applyProtection="1">
      <alignment horizontal="right" vertical="center"/>
      <protection/>
    </xf>
    <xf numFmtId="183" fontId="11" fillId="25" borderId="11" xfId="0" applyNumberFormat="1" applyFont="1" applyFill="1" applyBorder="1" applyAlignment="1" applyProtection="1">
      <alignment horizontal="right" vertical="center"/>
      <protection/>
    </xf>
    <xf numFmtId="183" fontId="11" fillId="24" borderId="18" xfId="0" applyNumberFormat="1" applyFont="1" applyFill="1" applyBorder="1" applyAlignment="1" applyProtection="1">
      <alignment horizontal="right" vertical="center"/>
      <protection/>
    </xf>
    <xf numFmtId="183" fontId="11" fillId="24" borderId="11" xfId="0" applyNumberFormat="1" applyFont="1" applyFill="1" applyBorder="1" applyAlignment="1" applyProtection="1">
      <alignment horizontal="right" vertical="center"/>
      <protection/>
    </xf>
    <xf numFmtId="183" fontId="10" fillId="24" borderId="27" xfId="0" applyNumberFormat="1" applyFont="1" applyFill="1" applyBorder="1" applyAlignment="1" applyProtection="1">
      <alignment horizontal="right" vertical="center" wrapText="1"/>
      <protection/>
    </xf>
    <xf numFmtId="3" fontId="0" fillId="24" borderId="0" xfId="41" applyNumberFormat="1" applyFont="1" applyFill="1" applyAlignment="1" applyProtection="1">
      <alignment wrapText="1"/>
      <protection locked="0"/>
    </xf>
    <xf numFmtId="3" fontId="2" fillId="24" borderId="0" xfId="41" applyNumberFormat="1" applyFont="1" applyFill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0" fillId="24" borderId="32" xfId="0" applyNumberFormat="1" applyFont="1" applyFill="1" applyBorder="1" applyAlignment="1" applyProtection="1">
      <alignment horizontal="left" vertical="center" wrapText="1"/>
      <protection/>
    </xf>
    <xf numFmtId="0" fontId="11" fillId="24" borderId="32" xfId="0" applyNumberFormat="1" applyFont="1" applyFill="1" applyBorder="1" applyAlignment="1" applyProtection="1">
      <alignment horizontal="left" vertical="center" wrapText="1"/>
      <protection/>
    </xf>
    <xf numFmtId="0" fontId="10" fillId="24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1" fillId="24" borderId="12" xfId="0" applyNumberFormat="1" applyFont="1" applyFill="1" applyBorder="1" applyAlignment="1" applyProtection="1">
      <alignment horizontal="left" vertical="center" wrapText="1"/>
      <protection/>
    </xf>
    <xf numFmtId="0" fontId="10" fillId="24" borderId="12" xfId="0" applyNumberFormat="1" applyFont="1" applyFill="1" applyBorder="1" applyAlignment="1" applyProtection="1">
      <alignment horizontal="left" vertical="center" wrapText="1"/>
      <protection/>
    </xf>
    <xf numFmtId="0" fontId="11" fillId="24" borderId="12" xfId="0" applyNumberFormat="1" applyFont="1" applyFill="1" applyBorder="1" applyAlignment="1" applyProtection="1">
      <alignment horizontal="left" vertical="center" wrapText="1"/>
      <protection/>
    </xf>
    <xf numFmtId="1" fontId="5" fillId="0" borderId="20" xfId="41" applyNumberFormat="1" applyFont="1" applyBorder="1" applyAlignment="1" applyProtection="1">
      <alignment horizontal="center" vertical="center" wrapText="1"/>
      <protection locked="0"/>
    </xf>
    <xf numFmtId="0" fontId="11" fillId="24" borderId="12" xfId="0" applyFont="1" applyFill="1" applyBorder="1" applyAlignment="1">
      <alignment wrapText="1"/>
    </xf>
    <xf numFmtId="3" fontId="2" fillId="24" borderId="0" xfId="40" applyNumberFormat="1" applyFont="1" applyFill="1" applyAlignment="1">
      <alignment vertical="center" wrapText="1"/>
      <protection/>
    </xf>
    <xf numFmtId="0" fontId="10" fillId="24" borderId="33" xfId="0" applyNumberFormat="1" applyFont="1" applyFill="1" applyBorder="1" applyAlignment="1" applyProtection="1">
      <alignment horizontal="left" vertical="center" wrapText="1"/>
      <protection/>
    </xf>
    <xf numFmtId="0" fontId="10" fillId="24" borderId="33" xfId="0" applyNumberFormat="1" applyFont="1" applyFill="1" applyBorder="1" applyAlignment="1" applyProtection="1">
      <alignment horizontal="left" vertical="center" wrapText="1"/>
      <protection/>
    </xf>
    <xf numFmtId="0" fontId="11" fillId="24" borderId="33" xfId="0" applyNumberFormat="1" applyFont="1" applyFill="1" applyBorder="1" applyAlignment="1">
      <alignment horizontal="left" wrapText="1"/>
    </xf>
    <xf numFmtId="0" fontId="10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horizontal="left" wrapText="1"/>
      <protection/>
    </xf>
    <xf numFmtId="0" fontId="10" fillId="24" borderId="12" xfId="0" applyFont="1" applyFill="1" applyBorder="1" applyAlignment="1">
      <alignment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180" fontId="11" fillId="0" borderId="0" xfId="0" applyNumberFormat="1" applyFont="1" applyAlignment="1">
      <alignment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5" fillId="0" borderId="12" xfId="0" applyNumberFormat="1" applyFont="1" applyBorder="1" applyAlignment="1">
      <alignment vertical="center" shrinkToFit="1"/>
    </xf>
    <xf numFmtId="180" fontId="2" fillId="0" borderId="12" xfId="0" applyNumberFormat="1" applyFont="1" applyBorder="1" applyAlignment="1">
      <alignment vertical="center" shrinkToFit="1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right" vertical="center"/>
    </xf>
    <xf numFmtId="180" fontId="2" fillId="0" borderId="12" xfId="0" applyNumberFormat="1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49" fontId="2" fillId="0" borderId="33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9" fontId="2" fillId="24" borderId="12" xfId="0" applyNumberFormat="1" applyFont="1" applyFill="1" applyBorder="1" applyAlignment="1" applyProtection="1">
      <alignment horizontal="right" vertical="center" indent="1"/>
      <protection/>
    </xf>
    <xf numFmtId="49" fontId="2" fillId="24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2" fillId="24" borderId="0" xfId="40" applyNumberFormat="1" applyFont="1" applyFill="1" applyAlignment="1">
      <alignment horizontal="right" vertical="center"/>
      <protection/>
    </xf>
    <xf numFmtId="3" fontId="0" fillId="24" borderId="0" xfId="41" applyNumberFormat="1" applyFont="1" applyFill="1" applyAlignment="1" applyProtection="1">
      <alignment horizontal="right"/>
      <protection locked="0"/>
    </xf>
    <xf numFmtId="183" fontId="0" fillId="24" borderId="0" xfId="41" applyNumberFormat="1" applyFont="1" applyFill="1" applyAlignment="1" applyProtection="1">
      <alignment horizontal="right"/>
      <protection locked="0"/>
    </xf>
    <xf numFmtId="3" fontId="2" fillId="24" borderId="0" xfId="41" applyNumberFormat="1" applyFont="1" applyFill="1" applyAlignment="1" applyProtection="1">
      <alignment horizontal="right" vertical="center"/>
      <protection locked="0"/>
    </xf>
    <xf numFmtId="183" fontId="2" fillId="24" borderId="0" xfId="41" applyNumberFormat="1" applyFont="1" applyFill="1" applyAlignment="1" applyProtection="1">
      <alignment horizontal="right" vertical="center"/>
      <protection locked="0"/>
    </xf>
    <xf numFmtId="3" fontId="5" fillId="0" borderId="37" xfId="41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indent="1"/>
      <protection locked="0"/>
    </xf>
    <xf numFmtId="0" fontId="10" fillId="24" borderId="25" xfId="0" applyNumberFormat="1" applyFont="1" applyFill="1" applyBorder="1" applyAlignment="1" applyProtection="1">
      <alignment horizontal="right" vertical="center"/>
      <protection/>
    </xf>
    <xf numFmtId="0" fontId="10" fillId="24" borderId="12" xfId="0" applyNumberFormat="1" applyFont="1" applyFill="1" applyBorder="1" applyAlignment="1" applyProtection="1">
      <alignment horizontal="right" vertical="center"/>
      <protection/>
    </xf>
    <xf numFmtId="0" fontId="10" fillId="24" borderId="28" xfId="0" applyNumberFormat="1" applyFont="1" applyFill="1" applyBorder="1" applyAlignment="1" applyProtection="1">
      <alignment horizontal="right" vertical="center"/>
      <protection/>
    </xf>
    <xf numFmtId="1" fontId="5" fillId="0" borderId="11" xfId="41" applyNumberFormat="1" applyFont="1" applyBorder="1" applyAlignment="1" applyProtection="1">
      <alignment horizontal="right" vertical="center"/>
      <protection locked="0"/>
    </xf>
    <xf numFmtId="3" fontId="2" fillId="25" borderId="12" xfId="0" applyNumberFormat="1" applyFont="1" applyFill="1" applyBorder="1" applyAlignment="1" applyProtection="1">
      <alignment horizontal="right" vertical="center"/>
      <protection/>
    </xf>
    <xf numFmtId="183" fontId="2" fillId="25" borderId="11" xfId="0" applyNumberFormat="1" applyFont="1" applyFill="1" applyBorder="1" applyAlignment="1" applyProtection="1">
      <alignment horizontal="right" vertical="center"/>
      <protection/>
    </xf>
    <xf numFmtId="0" fontId="5" fillId="24" borderId="25" xfId="0" applyNumberFormat="1" applyFont="1" applyFill="1" applyBorder="1" applyAlignment="1" applyProtection="1">
      <alignment horizontal="right" vertical="center"/>
      <protection/>
    </xf>
    <xf numFmtId="3" fontId="2" fillId="24" borderId="25" xfId="0" applyNumberFormat="1" applyFont="1" applyFill="1" applyBorder="1" applyAlignment="1" applyProtection="1">
      <alignment horizontal="right" vertical="center"/>
      <protection/>
    </xf>
    <xf numFmtId="183" fontId="2" fillId="24" borderId="18" xfId="0" applyNumberFormat="1" applyFont="1" applyFill="1" applyBorder="1" applyAlignment="1" applyProtection="1">
      <alignment horizontal="right" vertical="center"/>
      <protection/>
    </xf>
    <xf numFmtId="0" fontId="5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12" xfId="0" applyNumberFormat="1" applyFont="1" applyFill="1" applyBorder="1" applyAlignment="1" applyProtection="1">
      <alignment horizontal="right" vertical="center"/>
      <protection/>
    </xf>
    <xf numFmtId="183" fontId="2" fillId="24" borderId="11" xfId="0" applyNumberFormat="1" applyFont="1" applyFill="1" applyBorder="1" applyAlignment="1" applyProtection="1">
      <alignment horizontal="right" vertical="center"/>
      <protection/>
    </xf>
    <xf numFmtId="0" fontId="5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28" xfId="0" applyNumberFormat="1" applyFont="1" applyFill="1" applyBorder="1" applyAlignment="1" applyProtection="1">
      <alignment horizontal="right" vertical="center"/>
      <protection/>
    </xf>
    <xf numFmtId="183" fontId="2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33" xfId="0" applyNumberFormat="1" applyFont="1" applyFill="1" applyBorder="1" applyAlignment="1" applyProtection="1">
      <alignment horizontal="right" vertical="center"/>
      <protection/>
    </xf>
    <xf numFmtId="183" fontId="2" fillId="24" borderId="12" xfId="0" applyNumberFormat="1" applyFont="1" applyFill="1" applyBorder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>
      <alignment horizontal="right"/>
    </xf>
    <xf numFmtId="3" fontId="2" fillId="24" borderId="25" xfId="0" applyNumberFormat="1" applyFont="1" applyFill="1" applyBorder="1" applyAlignment="1" applyProtection="1">
      <alignment horizontal="right" vertical="center"/>
      <protection/>
    </xf>
    <xf numFmtId="183" fontId="2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12" xfId="0" applyNumberFormat="1" applyFont="1" applyFill="1" applyBorder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 applyProtection="1">
      <alignment horizontal="right"/>
      <protection/>
    </xf>
    <xf numFmtId="183" fontId="2" fillId="24" borderId="12" xfId="0" applyNumberFormat="1" applyFont="1" applyFill="1" applyBorder="1" applyAlignment="1" applyProtection="1">
      <alignment horizontal="right"/>
      <protection/>
    </xf>
    <xf numFmtId="183" fontId="2" fillId="25" borderId="12" xfId="0" applyNumberFormat="1" applyFont="1" applyFill="1" applyBorder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 applyProtection="1">
      <alignment horizontal="right"/>
      <protection/>
    </xf>
    <xf numFmtId="183" fontId="2" fillId="24" borderId="12" xfId="0" applyNumberFormat="1" applyFont="1" applyFill="1" applyBorder="1" applyAlignment="1" applyProtection="1">
      <alignment horizontal="right"/>
      <protection/>
    </xf>
    <xf numFmtId="0" fontId="2" fillId="24" borderId="12" xfId="0" applyNumberFormat="1" applyFont="1" applyFill="1" applyBorder="1" applyAlignment="1" applyProtection="1">
      <alignment horizontal="right" vertical="center"/>
      <protection/>
    </xf>
    <xf numFmtId="3" fontId="2" fillId="25" borderId="12" xfId="0" applyNumberFormat="1" applyFont="1" applyFill="1" applyBorder="1" applyAlignment="1" applyProtection="1">
      <alignment horizontal="right" vertical="center"/>
      <protection/>
    </xf>
    <xf numFmtId="183" fontId="2" fillId="25" borderId="12" xfId="0" applyNumberFormat="1" applyFont="1" applyFill="1" applyBorder="1" applyAlignment="1" applyProtection="1">
      <alignment horizontal="right" vertical="center"/>
      <protection/>
    </xf>
    <xf numFmtId="3" fontId="2" fillId="24" borderId="12" xfId="0" applyNumberFormat="1" applyFont="1" applyFill="1" applyBorder="1" applyAlignment="1" applyProtection="1">
      <alignment horizontal="right" vertical="center"/>
      <protection/>
    </xf>
    <xf numFmtId="183" fontId="2" fillId="24" borderId="12" xfId="0" applyNumberFormat="1" applyFont="1" applyFill="1" applyBorder="1" applyAlignment="1" applyProtection="1">
      <alignment horizontal="right" vertical="center"/>
      <protection/>
    </xf>
    <xf numFmtId="0" fontId="2" fillId="24" borderId="38" xfId="0" applyNumberFormat="1" applyFont="1" applyFill="1" applyBorder="1" applyAlignment="1" applyProtection="1">
      <alignment horizontal="right"/>
      <protection/>
    </xf>
    <xf numFmtId="0" fontId="2" fillId="24" borderId="12" xfId="0" applyFont="1" applyFill="1" applyBorder="1" applyAlignment="1">
      <alignment horizontal="right"/>
    </xf>
    <xf numFmtId="3" fontId="2" fillId="24" borderId="25" xfId="0" applyNumberFormat="1" applyFont="1" applyFill="1" applyBorder="1" applyAlignment="1" applyProtection="1">
      <alignment horizontal="right" vertical="center"/>
      <protection/>
    </xf>
    <xf numFmtId="3" fontId="2" fillId="24" borderId="28" xfId="0" applyNumberFormat="1" applyFont="1" applyFill="1" applyBorder="1" applyAlignment="1" applyProtection="1">
      <alignment horizontal="right" vertical="center"/>
      <protection/>
    </xf>
    <xf numFmtId="3" fontId="5" fillId="24" borderId="12" xfId="0" applyNumberFormat="1" applyFont="1" applyFill="1" applyBorder="1" applyAlignment="1" applyProtection="1">
      <alignment horizontal="right" vertical="center" wrapText="1"/>
      <protection/>
    </xf>
    <xf numFmtId="3" fontId="2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25" xfId="0" applyNumberFormat="1" applyFont="1" applyFill="1" applyBorder="1" applyAlignment="1" applyProtection="1">
      <alignment horizontal="right" vertical="center"/>
      <protection/>
    </xf>
    <xf numFmtId="3" fontId="5" fillId="24" borderId="12" xfId="0" applyNumberFormat="1" applyFont="1" applyFill="1" applyBorder="1" applyAlignment="1">
      <alignment horizontal="right"/>
    </xf>
    <xf numFmtId="183" fontId="5" fillId="24" borderId="12" xfId="0" applyNumberFormat="1" applyFont="1" applyFill="1" applyBorder="1" applyAlignment="1" applyProtection="1">
      <alignment horizontal="right" vertical="center"/>
      <protection/>
    </xf>
    <xf numFmtId="3" fontId="2" fillId="24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 vertical="center" indent="1"/>
      <protection locked="0"/>
    </xf>
    <xf numFmtId="0" fontId="5" fillId="24" borderId="12" xfId="0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 horizontal="right"/>
    </xf>
    <xf numFmtId="3" fontId="2" fillId="24" borderId="33" xfId="0" applyNumberFormat="1" applyFont="1" applyFill="1" applyBorder="1" applyAlignment="1" applyProtection="1">
      <alignment horizontal="right" vertical="center"/>
      <protection/>
    </xf>
    <xf numFmtId="3" fontId="2" fillId="25" borderId="33" xfId="0" applyNumberFormat="1" applyFont="1" applyFill="1" applyBorder="1" applyAlignment="1" applyProtection="1">
      <alignment horizontal="right" vertical="center"/>
      <protection/>
    </xf>
    <xf numFmtId="3" fontId="2" fillId="24" borderId="32" xfId="0" applyNumberFormat="1" applyFont="1" applyFill="1" applyBorder="1" applyAlignment="1" applyProtection="1">
      <alignment horizontal="right" vertical="center"/>
      <protection/>
    </xf>
    <xf numFmtId="3" fontId="2" fillId="25" borderId="39" xfId="0" applyNumberFormat="1" applyFont="1" applyFill="1" applyBorder="1" applyAlignment="1" applyProtection="1">
      <alignment horizontal="right" vertical="center"/>
      <protection/>
    </xf>
    <xf numFmtId="3" fontId="2" fillId="24" borderId="40" xfId="0" applyNumberFormat="1" applyFont="1" applyFill="1" applyBorder="1" applyAlignment="1" applyProtection="1">
      <alignment horizontal="right" vertical="center"/>
      <protection/>
    </xf>
    <xf numFmtId="3" fontId="2" fillId="24" borderId="33" xfId="0" applyNumberFormat="1" applyFont="1" applyFill="1" applyBorder="1" applyAlignment="1" applyProtection="1">
      <alignment horizontal="right" vertical="center" wrapText="1"/>
      <protection/>
    </xf>
    <xf numFmtId="3" fontId="5" fillId="24" borderId="33" xfId="0" applyNumberFormat="1" applyFont="1" applyFill="1" applyBorder="1" applyAlignment="1" applyProtection="1">
      <alignment horizontal="right" vertical="center"/>
      <protection/>
    </xf>
    <xf numFmtId="3" fontId="2" fillId="24" borderId="33" xfId="0" applyNumberFormat="1" applyFont="1" applyFill="1" applyBorder="1" applyAlignment="1" applyProtection="1">
      <alignment horizontal="right" vertical="center"/>
      <protection/>
    </xf>
    <xf numFmtId="3" fontId="5" fillId="24" borderId="33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3" fontId="5" fillId="24" borderId="33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 vertical="center" shrinkToFit="1"/>
    </xf>
    <xf numFmtId="49" fontId="5" fillId="24" borderId="33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right" vertical="center"/>
    </xf>
    <xf numFmtId="176" fontId="5" fillId="0" borderId="12" xfId="52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33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/>
    </xf>
    <xf numFmtId="3" fontId="2" fillId="0" borderId="37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>
      <alignment horizontal="right" vertical="center" shrinkToFit="1"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190" fontId="2" fillId="0" borderId="0" xfId="41" applyNumberFormat="1" applyFont="1" applyFill="1" applyProtection="1">
      <alignment/>
      <protection locked="0"/>
    </xf>
    <xf numFmtId="176" fontId="2" fillId="0" borderId="0" xfId="41" applyNumberFormat="1" applyFont="1" applyFill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41" applyFont="1" applyFill="1" applyBorder="1" applyProtection="1">
      <alignment/>
      <protection locked="0"/>
    </xf>
    <xf numFmtId="176" fontId="2" fillId="0" borderId="12" xfId="52" applyNumberFormat="1" applyFont="1" applyFill="1" applyBorder="1" applyAlignment="1" applyProtection="1">
      <alignment horizontal="right" vertical="center"/>
      <protection/>
    </xf>
    <xf numFmtId="176" fontId="2" fillId="0" borderId="12" xfId="52" applyNumberFormat="1" applyFont="1" applyFill="1" applyBorder="1" applyAlignment="1" applyProtection="1" quotePrefix="1">
      <alignment horizontal="center" vertical="center" wrapText="1"/>
      <protection locked="0"/>
    </xf>
    <xf numFmtId="43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41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horizontal="left" vertical="center"/>
      <protection/>
    </xf>
    <xf numFmtId="190" fontId="2" fillId="0" borderId="12" xfId="0" applyNumberFormat="1" applyFont="1" applyFill="1" applyBorder="1" applyAlignment="1" applyProtection="1">
      <alignment horizontal="left" vertical="center"/>
      <protection locked="0"/>
    </xf>
    <xf numFmtId="192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41" applyFont="1" applyFill="1" applyBorder="1" applyProtection="1">
      <alignment/>
      <protection locked="0"/>
    </xf>
    <xf numFmtId="0" fontId="2" fillId="0" borderId="0" xfId="41" applyFont="1" applyFill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80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3" fontId="3" fillId="0" borderId="0" xfId="41" applyNumberFormat="1" applyFont="1" applyAlignment="1" applyProtection="1">
      <alignment horizontal="center"/>
      <protection locked="0"/>
    </xf>
    <xf numFmtId="3" fontId="3" fillId="0" borderId="0" xfId="41" applyNumberFormat="1" applyFont="1" applyAlignment="1" applyProtection="1" quotePrefix="1">
      <alignment horizontal="center"/>
      <protection locked="0"/>
    </xf>
    <xf numFmtId="1" fontId="3" fillId="0" borderId="0" xfId="41" applyNumberFormat="1" applyFont="1" applyFill="1" applyAlignment="1" applyProtection="1">
      <alignment horizontal="center"/>
      <protection locked="0"/>
    </xf>
    <xf numFmtId="1" fontId="2" fillId="0" borderId="0" xfId="41" applyNumberFormat="1" applyFont="1" applyFill="1" applyBorder="1" applyAlignment="1" applyProtection="1">
      <alignment horizontal="right" vertical="center"/>
      <protection locked="0"/>
    </xf>
    <xf numFmtId="3" fontId="5" fillId="0" borderId="41" xfId="4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4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41" applyNumberFormat="1" applyFont="1" applyFill="1" applyBorder="1" applyAlignment="1" applyProtection="1" quotePrefix="1">
      <alignment horizontal="center" vertical="center" wrapText="1"/>
      <protection locked="0"/>
    </xf>
    <xf numFmtId="3" fontId="5" fillId="0" borderId="43" xfId="41" applyNumberFormat="1" applyFont="1" applyFill="1" applyBorder="1" applyAlignment="1" applyProtection="1">
      <alignment horizontal="center" vertical="center" wrapText="1"/>
      <protection locked="0"/>
    </xf>
    <xf numFmtId="3" fontId="5" fillId="0" borderId="44" xfId="41" applyNumberFormat="1" applyFont="1" applyFill="1" applyBorder="1" applyAlignment="1" applyProtection="1">
      <alignment horizontal="center" vertical="center" wrapText="1"/>
      <protection locked="0"/>
    </xf>
    <xf numFmtId="49" fontId="5" fillId="0" borderId="45" xfId="41" applyNumberFormat="1" applyFont="1" applyFill="1" applyBorder="1" applyAlignment="1" applyProtection="1">
      <alignment horizontal="center" vertical="center" wrapText="1"/>
      <protection locked="0"/>
    </xf>
    <xf numFmtId="49" fontId="5" fillId="0" borderId="46" xfId="41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41" applyNumberFormat="1" applyFont="1" applyFill="1" applyBorder="1" applyAlignment="1" applyProtection="1">
      <alignment horizontal="center" vertical="center" wrapText="1"/>
      <protection locked="0"/>
    </xf>
    <xf numFmtId="1" fontId="5" fillId="0" borderId="48" xfId="41" applyNumberFormat="1" applyFont="1" applyFill="1" applyBorder="1" applyAlignment="1" applyProtection="1">
      <alignment horizontal="center" vertical="center" wrapText="1"/>
      <protection locked="0"/>
    </xf>
    <xf numFmtId="3" fontId="3" fillId="24" borderId="0" xfId="41" applyNumberFormat="1" applyFont="1" applyFill="1" applyAlignment="1" applyProtection="1">
      <alignment horizontal="center" vertical="center" wrapText="1"/>
      <protection locked="0"/>
    </xf>
    <xf numFmtId="180" fontId="5" fillId="0" borderId="28" xfId="0" applyNumberFormat="1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4年新会财政总决算" xfId="40"/>
    <cellStyle name="常规_2005年广东省财政总决算报表本级（已将专项调至其他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Zeros="0" zoomScalePageLayoutView="0" workbookViewId="0" topLeftCell="A1">
      <selection activeCell="A2" sqref="A2:D2"/>
    </sheetView>
  </sheetViews>
  <sheetFormatPr defaultColWidth="9.00390625" defaultRowHeight="14.25"/>
  <cols>
    <col min="1" max="1" width="38.625" style="7" customWidth="1"/>
    <col min="2" max="2" width="16.50390625" style="7" customWidth="1"/>
    <col min="3" max="3" width="38.50390625" style="7" customWidth="1"/>
    <col min="4" max="4" width="16.875" style="7" customWidth="1"/>
    <col min="5" max="16384" width="9.00390625" style="7" customWidth="1"/>
  </cols>
  <sheetData>
    <row r="1" ht="14.25">
      <c r="A1" s="1" t="s">
        <v>37</v>
      </c>
    </row>
    <row r="2" spans="1:4" s="8" customFormat="1" ht="25.5">
      <c r="A2" s="296" t="s">
        <v>71</v>
      </c>
      <c r="B2" s="296"/>
      <c r="C2" s="296"/>
      <c r="D2" s="296"/>
    </row>
    <row r="3" spans="1:4" s="10" customFormat="1" ht="16.5" customHeight="1" thickBot="1">
      <c r="A3" s="6"/>
      <c r="B3" s="6"/>
      <c r="C3" s="6"/>
      <c r="D3" s="9" t="s">
        <v>0</v>
      </c>
    </row>
    <row r="4" spans="1:4" s="14" customFormat="1" ht="16.5" customHeight="1" thickBot="1">
      <c r="A4" s="11" t="s">
        <v>277</v>
      </c>
      <c r="B4" s="12" t="s">
        <v>2</v>
      </c>
      <c r="C4" s="13" t="s">
        <v>1</v>
      </c>
      <c r="D4" s="12" t="s">
        <v>2</v>
      </c>
    </row>
    <row r="5" spans="1:4" s="14" customFormat="1" ht="19.5" customHeight="1">
      <c r="A5" s="15" t="s">
        <v>364</v>
      </c>
      <c r="B5" s="16">
        <f>SUM(B6:B27)</f>
        <v>98898</v>
      </c>
      <c r="C5" s="17" t="s">
        <v>78</v>
      </c>
      <c r="D5" s="16">
        <f>SUM(D6:D32)</f>
        <v>248023</v>
      </c>
    </row>
    <row r="6" spans="1:4" s="6" customFormat="1" ht="16.5" customHeight="1">
      <c r="A6" s="74" t="s">
        <v>39</v>
      </c>
      <c r="B6" s="18">
        <v>10031</v>
      </c>
      <c r="C6" s="75" t="s">
        <v>17</v>
      </c>
      <c r="D6" s="19">
        <v>21596</v>
      </c>
    </row>
    <row r="7" spans="1:4" s="6" customFormat="1" ht="16.5" customHeight="1">
      <c r="A7" s="74" t="s">
        <v>40</v>
      </c>
      <c r="B7" s="18">
        <v>12805</v>
      </c>
      <c r="C7" s="75" t="s">
        <v>18</v>
      </c>
      <c r="D7" s="19">
        <v>259</v>
      </c>
    </row>
    <row r="8" spans="1:4" s="6" customFormat="1" ht="16.5" customHeight="1">
      <c r="A8" s="97" t="s">
        <v>278</v>
      </c>
      <c r="B8" s="18">
        <v>4512</v>
      </c>
      <c r="C8" s="75" t="s">
        <v>19</v>
      </c>
      <c r="D8" s="19">
        <v>13414</v>
      </c>
    </row>
    <row r="9" spans="1:4" s="6" customFormat="1" ht="16.5" customHeight="1">
      <c r="A9" s="74" t="s">
        <v>42</v>
      </c>
      <c r="B9" s="18">
        <v>1144</v>
      </c>
      <c r="C9" s="75" t="s">
        <v>20</v>
      </c>
      <c r="D9" s="19">
        <v>58454</v>
      </c>
    </row>
    <row r="10" spans="1:4" s="6" customFormat="1" ht="16.5" customHeight="1">
      <c r="A10" s="74" t="s">
        <v>43</v>
      </c>
      <c r="B10" s="18">
        <v>1145</v>
      </c>
      <c r="C10" s="75" t="s">
        <v>21</v>
      </c>
      <c r="D10" s="19">
        <v>2141</v>
      </c>
    </row>
    <row r="11" spans="1:4" s="6" customFormat="1" ht="16.5" customHeight="1">
      <c r="A11" s="74" t="s">
        <v>44</v>
      </c>
      <c r="B11" s="18">
        <v>4323</v>
      </c>
      <c r="C11" s="75" t="s">
        <v>22</v>
      </c>
      <c r="D11" s="19">
        <v>2608</v>
      </c>
    </row>
    <row r="12" spans="1:4" s="6" customFormat="1" ht="16.5" customHeight="1">
      <c r="A12" s="74" t="s">
        <v>280</v>
      </c>
      <c r="B12" s="18">
        <v>3905</v>
      </c>
      <c r="C12" s="75" t="s">
        <v>23</v>
      </c>
      <c r="D12" s="19">
        <v>35568</v>
      </c>
    </row>
    <row r="13" spans="1:4" s="6" customFormat="1" ht="16.5" customHeight="1">
      <c r="A13" s="74" t="s">
        <v>46</v>
      </c>
      <c r="B13" s="18">
        <v>707</v>
      </c>
      <c r="C13" s="75" t="s">
        <v>64</v>
      </c>
      <c r="D13" s="19">
        <v>37465</v>
      </c>
    </row>
    <row r="14" spans="1:4" s="6" customFormat="1" ht="16.5" customHeight="1">
      <c r="A14" s="74" t="s">
        <v>47</v>
      </c>
      <c r="B14" s="18">
        <v>14808</v>
      </c>
      <c r="C14" s="75" t="s">
        <v>24</v>
      </c>
      <c r="D14" s="19">
        <v>7133</v>
      </c>
    </row>
    <row r="15" spans="1:4" s="6" customFormat="1" ht="16.5" customHeight="1">
      <c r="A15" s="74" t="s">
        <v>48</v>
      </c>
      <c r="B15" s="18">
        <v>3165</v>
      </c>
      <c r="C15" s="75" t="s">
        <v>25</v>
      </c>
      <c r="D15" s="19">
        <v>3374</v>
      </c>
    </row>
    <row r="16" spans="1:4" s="6" customFormat="1" ht="16.5" customHeight="1">
      <c r="A16" s="74" t="s">
        <v>62</v>
      </c>
      <c r="B16" s="18">
        <v>1515</v>
      </c>
      <c r="C16" s="75" t="s">
        <v>26</v>
      </c>
      <c r="D16" s="19">
        <v>52209</v>
      </c>
    </row>
    <row r="17" spans="1:4" s="6" customFormat="1" ht="16.5" customHeight="1">
      <c r="A17" s="74" t="s">
        <v>49</v>
      </c>
      <c r="B17" s="18">
        <v>4165</v>
      </c>
      <c r="C17" s="75" t="s">
        <v>27</v>
      </c>
      <c r="D17" s="19">
        <v>6971</v>
      </c>
    </row>
    <row r="18" spans="1:4" s="6" customFormat="1" ht="16.5" customHeight="1">
      <c r="A18" s="74" t="s">
        <v>50</v>
      </c>
      <c r="B18" s="18">
        <v>12648</v>
      </c>
      <c r="C18" s="75" t="s">
        <v>28</v>
      </c>
      <c r="D18" s="19">
        <v>1193</v>
      </c>
    </row>
    <row r="19" spans="1:4" s="6" customFormat="1" ht="16.5" customHeight="1">
      <c r="A19" s="74" t="s">
        <v>51</v>
      </c>
      <c r="B19" s="18">
        <v>5095</v>
      </c>
      <c r="C19" s="75" t="s">
        <v>65</v>
      </c>
      <c r="D19" s="18">
        <v>989</v>
      </c>
    </row>
    <row r="20" spans="1:4" s="6" customFormat="1" ht="16.5" customHeight="1">
      <c r="A20" s="74" t="s">
        <v>52</v>
      </c>
      <c r="B20" s="18">
        <v>13823</v>
      </c>
      <c r="C20" s="75" t="s">
        <v>29</v>
      </c>
      <c r="D20" s="19">
        <v>36</v>
      </c>
    </row>
    <row r="21" spans="1:4" s="6" customFormat="1" ht="16.5" customHeight="1">
      <c r="A21" s="74" t="s">
        <v>53</v>
      </c>
      <c r="B21" s="18">
        <v>2871</v>
      </c>
      <c r="C21" s="75" t="s">
        <v>30</v>
      </c>
      <c r="D21" s="19">
        <v>0</v>
      </c>
    </row>
    <row r="22" spans="1:4" s="6" customFormat="1" ht="16.5" customHeight="1">
      <c r="A22" s="74" t="s">
        <v>54</v>
      </c>
      <c r="B22" s="18">
        <v>1885</v>
      </c>
      <c r="C22" s="75" t="s">
        <v>31</v>
      </c>
      <c r="D22" s="19">
        <v>1375</v>
      </c>
    </row>
    <row r="23" spans="1:4" s="6" customFormat="1" ht="16.5" customHeight="1">
      <c r="A23" s="74" t="s">
        <v>57</v>
      </c>
      <c r="B23" s="18">
        <v>351</v>
      </c>
      <c r="C23" s="75" t="s">
        <v>32</v>
      </c>
      <c r="D23" s="19">
        <v>2053</v>
      </c>
    </row>
    <row r="24" spans="1:4" s="6" customFormat="1" ht="16.5" customHeight="1">
      <c r="A24" s="79" t="s">
        <v>61</v>
      </c>
      <c r="B24" s="18">
        <v>0</v>
      </c>
      <c r="C24" s="75" t="s">
        <v>33</v>
      </c>
      <c r="D24" s="19">
        <v>1004</v>
      </c>
    </row>
    <row r="25" spans="1:4" s="6" customFormat="1" ht="16.5" customHeight="1">
      <c r="A25" s="74"/>
      <c r="B25" s="18"/>
      <c r="C25" s="76" t="s">
        <v>34</v>
      </c>
      <c r="D25" s="19">
        <v>63</v>
      </c>
    </row>
    <row r="26" spans="1:4" s="6" customFormat="1" ht="16.5" customHeight="1">
      <c r="A26" s="74"/>
      <c r="B26" s="18"/>
      <c r="C26" s="76" t="s">
        <v>35</v>
      </c>
      <c r="D26" s="19">
        <v>0</v>
      </c>
    </row>
    <row r="27" spans="1:4" s="82" customFormat="1" ht="16.5" customHeight="1">
      <c r="A27" s="79"/>
      <c r="B27" s="18"/>
      <c r="C27" s="80" t="s">
        <v>66</v>
      </c>
      <c r="D27" s="81">
        <v>112</v>
      </c>
    </row>
    <row r="28" spans="1:4" s="6" customFormat="1" ht="16.5" customHeight="1">
      <c r="A28" s="20"/>
      <c r="B28" s="21"/>
      <c r="C28" s="84" t="s">
        <v>69</v>
      </c>
      <c r="D28" s="19">
        <v>6</v>
      </c>
    </row>
    <row r="29" spans="1:4" s="6" customFormat="1" ht="16.5" customHeight="1" hidden="1">
      <c r="A29" s="20"/>
      <c r="B29" s="21"/>
      <c r="C29" s="22"/>
      <c r="D29" s="19"/>
    </row>
    <row r="30" spans="1:4" s="6" customFormat="1" ht="16.5" customHeight="1" hidden="1">
      <c r="A30" s="20"/>
      <c r="B30" s="21"/>
      <c r="C30" s="22"/>
      <c r="D30" s="19"/>
    </row>
    <row r="31" spans="1:4" s="6" customFormat="1" ht="16.5" customHeight="1" hidden="1">
      <c r="A31" s="20"/>
      <c r="B31" s="21"/>
      <c r="C31" s="22"/>
      <c r="D31" s="23"/>
    </row>
    <row r="32" spans="1:4" s="6" customFormat="1" ht="16.5" customHeight="1" hidden="1">
      <c r="A32" s="20"/>
      <c r="B32" s="21"/>
      <c r="C32" s="76"/>
      <c r="D32" s="23"/>
    </row>
    <row r="33" spans="1:4" s="6" customFormat="1" ht="16.5" customHeight="1">
      <c r="A33" s="20"/>
      <c r="B33" s="21"/>
      <c r="C33" s="22"/>
      <c r="D33" s="19"/>
    </row>
    <row r="34" spans="1:4" s="27" customFormat="1" ht="16.5" customHeight="1">
      <c r="A34" s="20"/>
      <c r="B34" s="21">
        <f>0</f>
        <v>0</v>
      </c>
      <c r="C34" s="26"/>
      <c r="D34" s="25"/>
    </row>
    <row r="35" spans="1:4" s="27" customFormat="1" ht="16.5" customHeight="1">
      <c r="A35" s="24" t="s">
        <v>59</v>
      </c>
      <c r="B35" s="25">
        <v>163878</v>
      </c>
      <c r="C35" s="26" t="s">
        <v>4</v>
      </c>
      <c r="D35" s="25">
        <v>10031</v>
      </c>
    </row>
    <row r="36" spans="1:4" s="27" customFormat="1" ht="16.5" customHeight="1">
      <c r="A36" s="24" t="s">
        <v>16</v>
      </c>
      <c r="B36" s="25">
        <v>16800</v>
      </c>
      <c r="C36" s="26" t="s">
        <v>67</v>
      </c>
      <c r="D36" s="25">
        <v>16984</v>
      </c>
    </row>
    <row r="37" spans="1:4" s="27" customFormat="1" ht="18.75" customHeight="1">
      <c r="A37" s="24" t="s">
        <v>63</v>
      </c>
      <c r="B37" s="25">
        <v>5779</v>
      </c>
      <c r="C37" s="26" t="s">
        <v>68</v>
      </c>
      <c r="D37" s="28">
        <v>2130</v>
      </c>
    </row>
    <row r="38" spans="1:4" s="27" customFormat="1" ht="18.75" customHeight="1">
      <c r="A38" s="24" t="s">
        <v>15</v>
      </c>
      <c r="B38" s="25">
        <v>9374</v>
      </c>
      <c r="C38" s="26" t="s">
        <v>283</v>
      </c>
      <c r="D38" s="28">
        <f>B41-D5-D35-D36-D37</f>
        <v>17561</v>
      </c>
    </row>
    <row r="39" spans="1:4" s="6" customFormat="1" ht="16.5" customHeight="1">
      <c r="A39" s="29"/>
      <c r="B39" s="21"/>
      <c r="C39" s="26" t="s">
        <v>284</v>
      </c>
      <c r="D39" s="28">
        <v>17561</v>
      </c>
    </row>
    <row r="40" spans="1:4" s="6" customFormat="1" ht="16.5" customHeight="1" thickBot="1">
      <c r="A40" s="30"/>
      <c r="B40" s="28"/>
      <c r="C40" s="106" t="s">
        <v>285</v>
      </c>
      <c r="D40" s="31">
        <f>D38-D39</f>
        <v>0</v>
      </c>
    </row>
    <row r="41" spans="1:4" s="6" customFormat="1" ht="16.5" customHeight="1">
      <c r="A41" s="30" t="s">
        <v>5</v>
      </c>
      <c r="B41" s="109">
        <f>B5+B35+B36+B37+B38</f>
        <v>294729</v>
      </c>
      <c r="C41" s="110" t="s">
        <v>6</v>
      </c>
      <c r="D41" s="28">
        <f>D38+D37+D36+D35+D5</f>
        <v>294729</v>
      </c>
    </row>
    <row r="42" spans="1:4" s="6" customFormat="1" ht="16.5" customHeight="1">
      <c r="A42" s="24"/>
      <c r="B42" s="28"/>
      <c r="C42" s="26"/>
      <c r="D42" s="28"/>
    </row>
    <row r="43" ht="14.25">
      <c r="C43" s="107"/>
    </row>
    <row r="44" ht="14.25">
      <c r="C44" s="108"/>
    </row>
  </sheetData>
  <sheetProtection/>
  <mergeCells count="1">
    <mergeCell ref="A2:D2"/>
  </mergeCells>
  <printOptions horizontalCentered="1"/>
  <pageMargins left="0.7480314960629921" right="0.7480314960629921" top="0.2362204724409449" bottom="0.35433070866141736" header="0.1968503937007874" footer="0.1968503937007874"/>
  <pageSetup firstPageNumber="1" useFirstPageNumber="1" horizontalDpi="600" verticalDpi="600" orientation="landscape" paperSize="9" scale="7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4"/>
  <sheetViews>
    <sheetView showZeros="0" zoomScalePageLayoutView="0" workbookViewId="0" topLeftCell="A1">
      <pane ySplit="4" topLeftCell="BM5" activePane="bottomLeft" state="frozen"/>
      <selection pane="topLeft" activeCell="G20" sqref="G20"/>
      <selection pane="bottomLeft" activeCell="A2" sqref="A2:E2"/>
    </sheetView>
  </sheetViews>
  <sheetFormatPr defaultColWidth="9.00390625" defaultRowHeight="14.25"/>
  <cols>
    <col min="1" max="1" width="38.75390625" style="7" customWidth="1"/>
    <col min="2" max="2" width="16.375" style="7" customWidth="1"/>
    <col min="3" max="3" width="15.625" style="7" bestFit="1" customWidth="1"/>
    <col min="4" max="4" width="20.00390625" style="7" customWidth="1"/>
    <col min="5" max="5" width="17.875" style="7" customWidth="1"/>
    <col min="6" max="16384" width="9.00390625" style="7" customWidth="1"/>
  </cols>
  <sheetData>
    <row r="1" ht="14.25">
      <c r="A1" s="1" t="s">
        <v>38</v>
      </c>
    </row>
    <row r="2" spans="1:5" s="8" customFormat="1" ht="25.5">
      <c r="A2" s="296" t="s">
        <v>1169</v>
      </c>
      <c r="B2" s="297"/>
      <c r="C2" s="296"/>
      <c r="D2" s="296"/>
      <c r="E2" s="296"/>
    </row>
    <row r="3" spans="1:5" s="10" customFormat="1" ht="15.75" customHeight="1" thickBot="1">
      <c r="A3" s="6"/>
      <c r="B3" s="6"/>
      <c r="C3" s="32"/>
      <c r="D3" s="6"/>
      <c r="E3" s="33" t="s">
        <v>0</v>
      </c>
    </row>
    <row r="4" spans="1:5" s="6" customFormat="1" ht="35.25" customHeight="1" thickBot="1">
      <c r="A4" s="34" t="s">
        <v>1</v>
      </c>
      <c r="B4" s="13" t="s">
        <v>8</v>
      </c>
      <c r="C4" s="35" t="s">
        <v>9</v>
      </c>
      <c r="D4" s="35" t="s">
        <v>10</v>
      </c>
      <c r="E4" s="12" t="s">
        <v>7</v>
      </c>
    </row>
    <row r="5" spans="1:5" s="6" customFormat="1" ht="26.25" customHeight="1">
      <c r="A5" s="36" t="s">
        <v>60</v>
      </c>
      <c r="B5" s="17">
        <f>B6+B20</f>
        <v>98141</v>
      </c>
      <c r="C5" s="37">
        <f>C6+C20</f>
        <v>98898</v>
      </c>
      <c r="D5" s="38">
        <f aca="true" t="shared" si="0" ref="D5:D29">C5-B5</f>
        <v>757</v>
      </c>
      <c r="E5" s="39">
        <f>C5/B5*100</f>
        <v>100.77133919564707</v>
      </c>
    </row>
    <row r="6" spans="1:5" s="6" customFormat="1" ht="15.75" customHeight="1">
      <c r="A6" s="2" t="s">
        <v>11</v>
      </c>
      <c r="B6" s="3">
        <f>SUM(B7:B19)</f>
        <v>75271</v>
      </c>
      <c r="C6" s="40">
        <f>SUM(C7:C19)</f>
        <v>74873</v>
      </c>
      <c r="D6" s="41">
        <f>C6-B6</f>
        <v>-398</v>
      </c>
      <c r="E6" s="42">
        <f>C6/B6*100</f>
        <v>99.47124390535531</v>
      </c>
    </row>
    <row r="7" spans="1:5" s="6" customFormat="1" ht="15.75" customHeight="1">
      <c r="A7" s="77" t="s">
        <v>39</v>
      </c>
      <c r="B7" s="5">
        <v>10783</v>
      </c>
      <c r="C7" s="4">
        <v>10031</v>
      </c>
      <c r="D7" s="41">
        <f t="shared" si="0"/>
        <v>-752</v>
      </c>
      <c r="E7" s="42">
        <f>C7/B7*100</f>
        <v>93.02605953816192</v>
      </c>
    </row>
    <row r="8" spans="1:5" s="6" customFormat="1" ht="15.75" customHeight="1">
      <c r="A8" s="77" t="s">
        <v>40</v>
      </c>
      <c r="B8" s="5">
        <v>12276</v>
      </c>
      <c r="C8" s="4">
        <v>12805</v>
      </c>
      <c r="D8" s="41">
        <f t="shared" si="0"/>
        <v>529</v>
      </c>
      <c r="E8" s="42">
        <f>C8/B8*100</f>
        <v>104.30922124470511</v>
      </c>
    </row>
    <row r="9" spans="1:5" s="6" customFormat="1" ht="15.75" customHeight="1">
      <c r="A9" s="77" t="s">
        <v>41</v>
      </c>
      <c r="B9" s="5">
        <v>4146</v>
      </c>
      <c r="C9" s="4">
        <v>4512</v>
      </c>
      <c r="D9" s="41">
        <f t="shared" si="0"/>
        <v>366</v>
      </c>
      <c r="E9" s="42">
        <f>C9/B9*100</f>
        <v>108.82778581765558</v>
      </c>
    </row>
    <row r="10" spans="1:5" s="6" customFormat="1" ht="15.75" customHeight="1">
      <c r="A10" s="77" t="s">
        <v>42</v>
      </c>
      <c r="B10" s="5">
        <v>969</v>
      </c>
      <c r="C10" s="4">
        <v>1144</v>
      </c>
      <c r="D10" s="41">
        <f t="shared" si="0"/>
        <v>175</v>
      </c>
      <c r="E10" s="42"/>
    </row>
    <row r="11" spans="1:5" s="6" customFormat="1" ht="15.75" customHeight="1">
      <c r="A11" s="77" t="s">
        <v>43</v>
      </c>
      <c r="B11" s="5">
        <v>904</v>
      </c>
      <c r="C11" s="4">
        <v>1145</v>
      </c>
      <c r="D11" s="41">
        <f t="shared" si="0"/>
        <v>241</v>
      </c>
      <c r="E11" s="42">
        <f>C11/B11*100</f>
        <v>126.65929203539822</v>
      </c>
    </row>
    <row r="12" spans="1:5" s="6" customFormat="1" ht="15.75" customHeight="1">
      <c r="A12" s="77" t="s">
        <v>44</v>
      </c>
      <c r="B12" s="5">
        <v>4357</v>
      </c>
      <c r="C12" s="4">
        <v>4323</v>
      </c>
      <c r="D12" s="41">
        <f t="shared" si="0"/>
        <v>-34</v>
      </c>
      <c r="E12" s="42">
        <f>C12/B12*100</f>
        <v>99.2196465457884</v>
      </c>
    </row>
    <row r="13" spans="1:5" s="6" customFormat="1" ht="15.75" customHeight="1">
      <c r="A13" s="77" t="s">
        <v>45</v>
      </c>
      <c r="B13" s="5">
        <v>5823</v>
      </c>
      <c r="C13" s="4">
        <v>3905</v>
      </c>
      <c r="D13" s="41">
        <f t="shared" si="0"/>
        <v>-1918</v>
      </c>
      <c r="E13" s="42"/>
    </row>
    <row r="14" spans="1:5" s="6" customFormat="1" ht="15.75" customHeight="1">
      <c r="A14" s="77" t="s">
        <v>46</v>
      </c>
      <c r="B14" s="5">
        <v>734</v>
      </c>
      <c r="C14" s="4">
        <v>707</v>
      </c>
      <c r="D14" s="41">
        <f t="shared" si="0"/>
        <v>-27</v>
      </c>
      <c r="E14" s="42">
        <f aca="true" t="shared" si="1" ref="E14:E19">C14/B14*100</f>
        <v>96.32152588555857</v>
      </c>
    </row>
    <row r="15" spans="1:5" s="6" customFormat="1" ht="15.75" customHeight="1">
      <c r="A15" s="77" t="s">
        <v>47</v>
      </c>
      <c r="B15" s="5">
        <v>14388</v>
      </c>
      <c r="C15" s="4">
        <v>14808</v>
      </c>
      <c r="D15" s="41">
        <f t="shared" si="0"/>
        <v>420</v>
      </c>
      <c r="E15" s="42">
        <f t="shared" si="1"/>
        <v>102.91909924937448</v>
      </c>
    </row>
    <row r="16" spans="1:5" s="6" customFormat="1" ht="15.75" customHeight="1">
      <c r="A16" s="77" t="s">
        <v>48</v>
      </c>
      <c r="B16" s="5">
        <v>3435</v>
      </c>
      <c r="C16" s="4">
        <v>3165</v>
      </c>
      <c r="D16" s="41">
        <f t="shared" si="0"/>
        <v>-270</v>
      </c>
      <c r="E16" s="42">
        <f t="shared" si="1"/>
        <v>92.13973799126637</v>
      </c>
    </row>
    <row r="17" spans="1:5" s="6" customFormat="1" ht="15.75" customHeight="1">
      <c r="A17" s="77" t="s">
        <v>62</v>
      </c>
      <c r="B17" s="5">
        <v>1415</v>
      </c>
      <c r="C17" s="4">
        <v>1515</v>
      </c>
      <c r="D17" s="41">
        <f t="shared" si="0"/>
        <v>100</v>
      </c>
      <c r="E17" s="42">
        <f t="shared" si="1"/>
        <v>107.06713780918729</v>
      </c>
    </row>
    <row r="18" spans="1:5" s="6" customFormat="1" ht="15.75" customHeight="1">
      <c r="A18" s="77" t="s">
        <v>49</v>
      </c>
      <c r="B18" s="5">
        <v>11378</v>
      </c>
      <c r="C18" s="4">
        <v>4165</v>
      </c>
      <c r="D18" s="41">
        <f t="shared" si="0"/>
        <v>-7213</v>
      </c>
      <c r="E18" s="42">
        <f t="shared" si="1"/>
        <v>36.60573035682897</v>
      </c>
    </row>
    <row r="19" spans="1:5" s="6" customFormat="1" ht="15.75" customHeight="1">
      <c r="A19" s="77" t="s">
        <v>50</v>
      </c>
      <c r="B19" s="5">
        <v>4663</v>
      </c>
      <c r="C19" s="4">
        <v>12648</v>
      </c>
      <c r="D19" s="41">
        <f t="shared" si="0"/>
        <v>7985</v>
      </c>
      <c r="E19" s="42">
        <f t="shared" si="1"/>
        <v>271.24168989920656</v>
      </c>
    </row>
    <row r="20" spans="1:5" s="6" customFormat="1" ht="15.75" customHeight="1">
      <c r="A20" s="2" t="s">
        <v>12</v>
      </c>
      <c r="B20" s="4">
        <f>SUM(B21:B26)</f>
        <v>22870</v>
      </c>
      <c r="C20" s="4">
        <f>SUM(C21:C26)</f>
        <v>24025</v>
      </c>
      <c r="D20" s="41">
        <f t="shared" si="0"/>
        <v>1155</v>
      </c>
      <c r="E20" s="42">
        <f aca="true" t="shared" si="2" ref="E20:E29">C20/B20*100</f>
        <v>105.05028421512898</v>
      </c>
    </row>
    <row r="21" spans="1:5" s="6" customFormat="1" ht="15.75" customHeight="1">
      <c r="A21" s="77" t="s">
        <v>51</v>
      </c>
      <c r="B21" s="5">
        <v>4987</v>
      </c>
      <c r="C21" s="4">
        <v>5095</v>
      </c>
      <c r="D21" s="41">
        <f t="shared" si="0"/>
        <v>108</v>
      </c>
      <c r="E21" s="42">
        <f t="shared" si="2"/>
        <v>102.16563063966314</v>
      </c>
    </row>
    <row r="22" spans="1:5" s="6" customFormat="1" ht="15.75" customHeight="1">
      <c r="A22" s="77" t="s">
        <v>52</v>
      </c>
      <c r="B22" s="5">
        <v>15403</v>
      </c>
      <c r="C22" s="4">
        <v>13823</v>
      </c>
      <c r="D22" s="41">
        <f t="shared" si="0"/>
        <v>-1580</v>
      </c>
      <c r="E22" s="42">
        <f t="shared" si="2"/>
        <v>89.74225800168799</v>
      </c>
    </row>
    <row r="23" spans="1:5" s="6" customFormat="1" ht="15.75" customHeight="1">
      <c r="A23" s="77" t="s">
        <v>53</v>
      </c>
      <c r="B23" s="5">
        <v>2400</v>
      </c>
      <c r="C23" s="4">
        <v>2871</v>
      </c>
      <c r="D23" s="41">
        <f t="shared" si="0"/>
        <v>471</v>
      </c>
      <c r="E23" s="42">
        <f t="shared" si="2"/>
        <v>119.625</v>
      </c>
    </row>
    <row r="24" spans="1:5" s="6" customFormat="1" ht="15.75" customHeight="1">
      <c r="A24" s="77" t="s">
        <v>54</v>
      </c>
      <c r="B24" s="5"/>
      <c r="C24" s="4">
        <v>1885</v>
      </c>
      <c r="D24" s="41">
        <f t="shared" si="0"/>
        <v>1885</v>
      </c>
      <c r="E24" s="42"/>
    </row>
    <row r="25" spans="1:5" s="6" customFormat="1" ht="15.75" customHeight="1">
      <c r="A25" s="77" t="s">
        <v>58</v>
      </c>
      <c r="B25" s="5">
        <v>80</v>
      </c>
      <c r="C25" s="4">
        <v>351</v>
      </c>
      <c r="D25" s="41">
        <f t="shared" si="0"/>
        <v>271</v>
      </c>
      <c r="E25" s="42">
        <f t="shared" si="2"/>
        <v>438.75</v>
      </c>
    </row>
    <row r="26" spans="1:5" s="6" customFormat="1" ht="15.75" customHeight="1">
      <c r="A26" s="77" t="s">
        <v>55</v>
      </c>
      <c r="B26" s="5"/>
      <c r="C26" s="4"/>
      <c r="D26" s="41">
        <f t="shared" si="0"/>
        <v>0</v>
      </c>
      <c r="E26" s="42"/>
    </row>
    <row r="27" spans="1:5" ht="14.25">
      <c r="A27" s="43" t="s">
        <v>3</v>
      </c>
      <c r="B27" s="44">
        <v>94696</v>
      </c>
      <c r="C27" s="78">
        <v>163878</v>
      </c>
      <c r="D27" s="41">
        <f t="shared" si="0"/>
        <v>69182</v>
      </c>
      <c r="E27" s="42">
        <f t="shared" si="2"/>
        <v>173.05694010306664</v>
      </c>
    </row>
    <row r="28" spans="1:5" ht="14.25">
      <c r="A28" s="43" t="s">
        <v>16</v>
      </c>
      <c r="B28" s="44">
        <v>11092</v>
      </c>
      <c r="C28" s="78">
        <v>16800</v>
      </c>
      <c r="D28" s="41">
        <f t="shared" si="0"/>
        <v>5708</v>
      </c>
      <c r="E28" s="42">
        <f t="shared" si="2"/>
        <v>151.46051208077893</v>
      </c>
    </row>
    <row r="29" spans="1:5" ht="14.25">
      <c r="A29" s="43" t="s">
        <v>36</v>
      </c>
      <c r="B29" s="44">
        <v>7750</v>
      </c>
      <c r="C29" s="78">
        <v>9374</v>
      </c>
      <c r="D29" s="41">
        <f t="shared" si="0"/>
        <v>1624</v>
      </c>
      <c r="E29" s="42">
        <f t="shared" si="2"/>
        <v>120.95483870967743</v>
      </c>
    </row>
    <row r="30" spans="1:5" ht="14.25">
      <c r="A30" s="45" t="s">
        <v>70</v>
      </c>
      <c r="B30" s="46"/>
      <c r="C30" s="47">
        <v>5779</v>
      </c>
      <c r="D30" s="41">
        <f>C30-B30</f>
        <v>5779</v>
      </c>
      <c r="E30" s="42"/>
    </row>
    <row r="31" spans="1:5" ht="14.25">
      <c r="A31" s="48"/>
      <c r="B31" s="46"/>
      <c r="C31" s="47"/>
      <c r="D31" s="49"/>
      <c r="E31" s="50"/>
    </row>
    <row r="32" spans="1:5" s="55" customFormat="1" ht="15" thickBot="1">
      <c r="A32" s="51" t="s">
        <v>13</v>
      </c>
      <c r="B32" s="52">
        <f>B5+B27+B28+B29+B30</f>
        <v>211679</v>
      </c>
      <c r="C32" s="52">
        <f>C5+C27+C28+C29+C30</f>
        <v>294729</v>
      </c>
      <c r="D32" s="53">
        <f>C32-B32</f>
        <v>83050</v>
      </c>
      <c r="E32" s="54">
        <f>C32/B32*100</f>
        <v>139.23393440067272</v>
      </c>
    </row>
    <row r="33" ht="14.25">
      <c r="B33" s="56"/>
    </row>
    <row r="34" ht="14.25">
      <c r="B34" s="56"/>
    </row>
    <row r="35" ht="14.25">
      <c r="B35" s="56"/>
    </row>
    <row r="36" ht="14.25">
      <c r="B36" s="56"/>
    </row>
    <row r="37" ht="14.25">
      <c r="B37" s="56"/>
    </row>
    <row r="38" ht="14.25">
      <c r="B38" s="56"/>
    </row>
    <row r="39" ht="14.25">
      <c r="B39" s="56"/>
    </row>
    <row r="40" ht="14.25">
      <c r="B40" s="56"/>
    </row>
    <row r="41" ht="14.25">
      <c r="B41" s="56"/>
    </row>
    <row r="42" ht="14.25">
      <c r="B42" s="56"/>
    </row>
    <row r="43" ht="14.25">
      <c r="B43" s="56"/>
    </row>
    <row r="44" ht="14.25">
      <c r="B44" s="56"/>
    </row>
    <row r="45" ht="14.25">
      <c r="B45" s="56"/>
    </row>
    <row r="46" ht="14.25">
      <c r="B46" s="56"/>
    </row>
    <row r="47" ht="14.25">
      <c r="B47" s="56"/>
    </row>
    <row r="48" ht="14.25">
      <c r="B48" s="56"/>
    </row>
    <row r="49" ht="14.25">
      <c r="B49" s="56"/>
    </row>
    <row r="50" ht="14.25">
      <c r="B50" s="56"/>
    </row>
    <row r="51" ht="14.25">
      <c r="B51" s="56"/>
    </row>
    <row r="52" ht="14.25">
      <c r="B52" s="56"/>
    </row>
    <row r="53" ht="14.25">
      <c r="B53" s="56"/>
    </row>
    <row r="54" ht="14.25">
      <c r="B54" s="56"/>
    </row>
    <row r="55" ht="14.25">
      <c r="B55" s="56"/>
    </row>
    <row r="56" ht="14.25">
      <c r="B56" s="56"/>
    </row>
    <row r="57" ht="14.25">
      <c r="B57" s="56"/>
    </row>
    <row r="58" ht="14.25">
      <c r="B58" s="56"/>
    </row>
    <row r="59" ht="14.25">
      <c r="B59" s="56"/>
    </row>
    <row r="60" ht="14.25">
      <c r="B60" s="56"/>
    </row>
    <row r="61" ht="14.25">
      <c r="B61" s="56"/>
    </row>
    <row r="62" ht="14.25">
      <c r="B62" s="56"/>
    </row>
    <row r="63" ht="14.25">
      <c r="B63" s="56"/>
    </row>
    <row r="64" ht="14.25">
      <c r="B64" s="56"/>
    </row>
    <row r="65" ht="14.25">
      <c r="B65" s="56"/>
    </row>
    <row r="66" ht="14.25">
      <c r="B66" s="56"/>
    </row>
    <row r="67" ht="14.25">
      <c r="B67" s="56"/>
    </row>
    <row r="68" ht="14.25">
      <c r="B68" s="56"/>
    </row>
    <row r="69" ht="14.25">
      <c r="B69" s="56"/>
    </row>
    <row r="70" ht="14.25">
      <c r="B70" s="56"/>
    </row>
    <row r="71" ht="14.25">
      <c r="B71" s="56"/>
    </row>
    <row r="72" ht="14.25">
      <c r="B72" s="56"/>
    </row>
    <row r="73" ht="14.25">
      <c r="B73" s="56"/>
    </row>
    <row r="74" ht="14.25">
      <c r="B74" s="56"/>
    </row>
    <row r="75" ht="14.25">
      <c r="B75" s="56"/>
    </row>
    <row r="76" ht="14.25">
      <c r="B76" s="56"/>
    </row>
    <row r="77" ht="14.25">
      <c r="B77" s="56"/>
    </row>
    <row r="78" ht="14.25">
      <c r="B78" s="56"/>
    </row>
    <row r="79" ht="14.25">
      <c r="B79" s="56"/>
    </row>
    <row r="80" ht="14.25">
      <c r="B80" s="56"/>
    </row>
    <row r="81" ht="14.25">
      <c r="B81" s="56"/>
    </row>
    <row r="82" ht="14.25">
      <c r="B82" s="56"/>
    </row>
    <row r="83" ht="14.25">
      <c r="B83" s="56"/>
    </row>
    <row r="84" ht="14.25">
      <c r="B84" s="56"/>
    </row>
    <row r="85" ht="14.25">
      <c r="B85" s="56"/>
    </row>
    <row r="86" ht="14.25">
      <c r="B86" s="56"/>
    </row>
    <row r="87" ht="14.25">
      <c r="B87" s="56"/>
    </row>
    <row r="88" ht="14.25">
      <c r="B88" s="56"/>
    </row>
    <row r="89" ht="14.25">
      <c r="B89" s="56"/>
    </row>
    <row r="90" ht="14.25">
      <c r="B90" s="56"/>
    </row>
    <row r="91" ht="14.25">
      <c r="B91" s="56"/>
    </row>
    <row r="92" ht="14.25">
      <c r="B92" s="56"/>
    </row>
    <row r="93" ht="14.25">
      <c r="B93" s="56"/>
    </row>
    <row r="94" ht="14.25">
      <c r="B94" s="56"/>
    </row>
    <row r="95" ht="14.25">
      <c r="B95" s="56"/>
    </row>
    <row r="96" ht="14.25">
      <c r="B96" s="56"/>
    </row>
    <row r="97" ht="14.25">
      <c r="B97" s="56"/>
    </row>
    <row r="98" ht="14.25">
      <c r="B98" s="56"/>
    </row>
    <row r="99" ht="14.25">
      <c r="B99" s="56"/>
    </row>
    <row r="100" ht="14.25">
      <c r="B100" s="56"/>
    </row>
    <row r="101" ht="14.25">
      <c r="B101" s="56"/>
    </row>
    <row r="102" ht="14.25">
      <c r="B102" s="56"/>
    </row>
    <row r="103" ht="14.25">
      <c r="B103" s="56"/>
    </row>
    <row r="104" ht="14.25">
      <c r="B104" s="56"/>
    </row>
    <row r="105" ht="14.25">
      <c r="B105" s="56"/>
    </row>
    <row r="106" ht="14.25">
      <c r="B106" s="56"/>
    </row>
    <row r="107" ht="14.25">
      <c r="B107" s="56"/>
    </row>
    <row r="108" ht="14.25">
      <c r="B108" s="56"/>
    </row>
    <row r="109" ht="14.25">
      <c r="B109" s="56"/>
    </row>
    <row r="110" ht="14.25">
      <c r="B110" s="56"/>
    </row>
    <row r="111" ht="14.25">
      <c r="B111" s="56"/>
    </row>
    <row r="112" ht="14.25">
      <c r="B112" s="56"/>
    </row>
    <row r="113" ht="14.25">
      <c r="B113" s="56"/>
    </row>
    <row r="114" ht="14.25">
      <c r="B114" s="56"/>
    </row>
    <row r="115" ht="14.25">
      <c r="B115" s="56"/>
    </row>
    <row r="116" ht="14.25">
      <c r="B116" s="56"/>
    </row>
    <row r="117" ht="14.25">
      <c r="B117" s="56"/>
    </row>
    <row r="118" ht="14.25">
      <c r="B118" s="56"/>
    </row>
    <row r="119" ht="14.25">
      <c r="B119" s="56"/>
    </row>
    <row r="120" ht="14.25">
      <c r="B120" s="56"/>
    </row>
    <row r="121" ht="14.25">
      <c r="B121" s="56"/>
    </row>
    <row r="122" ht="14.25">
      <c r="B122" s="56"/>
    </row>
    <row r="123" ht="14.25">
      <c r="B123" s="56"/>
    </row>
    <row r="124" ht="14.25">
      <c r="B124" s="56"/>
    </row>
    <row r="125" ht="14.25">
      <c r="B125" s="56"/>
    </row>
    <row r="126" ht="14.25">
      <c r="B126" s="56"/>
    </row>
    <row r="127" ht="14.25">
      <c r="B127" s="56"/>
    </row>
    <row r="128" ht="14.25">
      <c r="B128" s="56"/>
    </row>
    <row r="129" ht="14.25">
      <c r="B129" s="56"/>
    </row>
    <row r="130" ht="14.25">
      <c r="B130" s="56"/>
    </row>
    <row r="131" ht="14.25">
      <c r="B131" s="56"/>
    </row>
    <row r="132" ht="14.25">
      <c r="B132" s="56"/>
    </row>
    <row r="133" ht="14.25">
      <c r="B133" s="56"/>
    </row>
    <row r="134" ht="14.25">
      <c r="B134" s="56"/>
    </row>
    <row r="135" ht="14.25">
      <c r="B135" s="56"/>
    </row>
    <row r="136" ht="14.25">
      <c r="B136" s="56"/>
    </row>
    <row r="137" ht="14.25">
      <c r="B137" s="56"/>
    </row>
    <row r="138" ht="14.25">
      <c r="B138" s="56"/>
    </row>
    <row r="139" ht="14.25">
      <c r="B139" s="56"/>
    </row>
    <row r="140" ht="14.25">
      <c r="B140" s="56"/>
    </row>
    <row r="141" ht="14.25">
      <c r="B141" s="56"/>
    </row>
    <row r="142" ht="14.25">
      <c r="B142" s="56"/>
    </row>
    <row r="143" ht="14.25">
      <c r="B143" s="56"/>
    </row>
    <row r="144" ht="14.25">
      <c r="B144" s="56"/>
    </row>
    <row r="145" ht="14.25">
      <c r="B145" s="56"/>
    </row>
    <row r="146" ht="14.25">
      <c r="B146" s="56"/>
    </row>
    <row r="147" ht="14.25">
      <c r="B147" s="56"/>
    </row>
    <row r="148" ht="14.25">
      <c r="B148" s="56"/>
    </row>
    <row r="149" ht="14.25">
      <c r="B149" s="56"/>
    </row>
    <row r="150" ht="14.25">
      <c r="B150" s="56"/>
    </row>
    <row r="151" ht="14.25">
      <c r="B151" s="56"/>
    </row>
    <row r="152" ht="14.25">
      <c r="B152" s="56"/>
    </row>
    <row r="153" ht="14.25">
      <c r="B153" s="56"/>
    </row>
    <row r="154" ht="14.25">
      <c r="B154" s="56"/>
    </row>
    <row r="155" ht="14.25">
      <c r="B155" s="56"/>
    </row>
    <row r="156" ht="14.25">
      <c r="B156" s="56"/>
    </row>
    <row r="157" ht="14.25">
      <c r="B157" s="56"/>
    </row>
    <row r="158" ht="14.25">
      <c r="B158" s="56"/>
    </row>
    <row r="159" ht="14.25">
      <c r="B159" s="56"/>
    </row>
    <row r="160" ht="14.25">
      <c r="B160" s="56"/>
    </row>
    <row r="161" ht="14.25">
      <c r="B161" s="56"/>
    </row>
    <row r="162" ht="14.25">
      <c r="B162" s="56"/>
    </row>
    <row r="163" ht="14.25">
      <c r="B163" s="56"/>
    </row>
    <row r="164" ht="14.25">
      <c r="B164" s="56"/>
    </row>
    <row r="165" ht="14.25">
      <c r="B165" s="56"/>
    </row>
    <row r="166" ht="14.25">
      <c r="B166" s="56"/>
    </row>
    <row r="167" ht="14.25">
      <c r="B167" s="56"/>
    </row>
    <row r="168" ht="14.25">
      <c r="B168" s="56"/>
    </row>
    <row r="169" ht="14.25">
      <c r="B169" s="56"/>
    </row>
    <row r="170" ht="14.25">
      <c r="B170" s="56"/>
    </row>
    <row r="171" ht="14.25">
      <c r="B171" s="56"/>
    </row>
    <row r="172" ht="14.25">
      <c r="B172" s="56"/>
    </row>
    <row r="173" ht="14.25">
      <c r="B173" s="56"/>
    </row>
    <row r="174" ht="14.25">
      <c r="B174" s="56"/>
    </row>
    <row r="175" ht="14.25">
      <c r="B175" s="56"/>
    </row>
    <row r="176" ht="14.25">
      <c r="B176" s="56"/>
    </row>
    <row r="177" ht="14.25">
      <c r="B177" s="56"/>
    </row>
    <row r="178" ht="14.25">
      <c r="B178" s="56"/>
    </row>
    <row r="179" ht="14.25">
      <c r="B179" s="56"/>
    </row>
    <row r="180" ht="14.25">
      <c r="B180" s="56"/>
    </row>
    <row r="181" ht="14.25">
      <c r="B181" s="56"/>
    </row>
    <row r="182" ht="14.25">
      <c r="B182" s="56"/>
    </row>
    <row r="183" ht="14.25">
      <c r="B183" s="56"/>
    </row>
    <row r="184" ht="14.25">
      <c r="B184" s="56"/>
    </row>
    <row r="185" ht="14.25">
      <c r="B185" s="56"/>
    </row>
    <row r="186" ht="14.25">
      <c r="B186" s="56"/>
    </row>
    <row r="187" ht="14.25">
      <c r="B187" s="56"/>
    </row>
    <row r="188" ht="14.25">
      <c r="B188" s="56"/>
    </row>
    <row r="189" ht="14.25">
      <c r="B189" s="56"/>
    </row>
    <row r="190" ht="14.25">
      <c r="B190" s="56"/>
    </row>
    <row r="191" ht="14.25">
      <c r="B191" s="56"/>
    </row>
    <row r="192" ht="14.25">
      <c r="B192" s="56"/>
    </row>
    <row r="193" ht="14.25">
      <c r="B193" s="56"/>
    </row>
    <row r="194" ht="14.25">
      <c r="B194" s="56"/>
    </row>
    <row r="195" ht="14.25">
      <c r="B195" s="56"/>
    </row>
    <row r="196" ht="14.25">
      <c r="B196" s="56"/>
    </row>
    <row r="197" ht="14.25">
      <c r="B197" s="56"/>
    </row>
    <row r="198" ht="14.25">
      <c r="B198" s="56"/>
    </row>
    <row r="199" ht="14.25">
      <c r="B199" s="56"/>
    </row>
    <row r="200" ht="14.25">
      <c r="B200" s="56"/>
    </row>
    <row r="201" ht="14.25">
      <c r="B201" s="56"/>
    </row>
    <row r="202" ht="14.25">
      <c r="B202" s="56"/>
    </row>
    <row r="203" ht="14.25">
      <c r="B203" s="56"/>
    </row>
    <row r="204" ht="14.25">
      <c r="B204" s="56"/>
    </row>
    <row r="205" ht="14.25">
      <c r="B205" s="56"/>
    </row>
    <row r="206" ht="14.25">
      <c r="B206" s="56"/>
    </row>
    <row r="207" ht="14.25">
      <c r="B207" s="56"/>
    </row>
    <row r="208" ht="14.25">
      <c r="B208" s="56"/>
    </row>
    <row r="209" ht="14.25">
      <c r="B209" s="56"/>
    </row>
    <row r="210" ht="14.25">
      <c r="B210" s="56"/>
    </row>
    <row r="211" ht="14.25">
      <c r="B211" s="56"/>
    </row>
    <row r="212" ht="14.25">
      <c r="B212" s="56"/>
    </row>
    <row r="213" ht="14.25">
      <c r="B213" s="56"/>
    </row>
    <row r="214" ht="14.25">
      <c r="B214" s="56"/>
    </row>
    <row r="215" ht="14.25">
      <c r="B215" s="56"/>
    </row>
    <row r="216" ht="14.25">
      <c r="B216" s="56"/>
    </row>
    <row r="217" ht="14.25">
      <c r="B217" s="56"/>
    </row>
    <row r="218" ht="14.25">
      <c r="B218" s="56"/>
    </row>
    <row r="219" ht="14.25">
      <c r="B219" s="56"/>
    </row>
    <row r="220" ht="14.25">
      <c r="B220" s="56"/>
    </row>
    <row r="221" ht="14.25">
      <c r="B221" s="56"/>
    </row>
    <row r="222" ht="14.25">
      <c r="B222" s="56"/>
    </row>
    <row r="223" ht="14.25">
      <c r="B223" s="56"/>
    </row>
    <row r="224" ht="14.25">
      <c r="B224" s="56"/>
    </row>
    <row r="225" ht="14.25">
      <c r="B225" s="56"/>
    </row>
    <row r="226" ht="14.25">
      <c r="B226" s="56"/>
    </row>
    <row r="227" ht="14.25">
      <c r="B227" s="56"/>
    </row>
    <row r="228" ht="14.25">
      <c r="B228" s="56"/>
    </row>
    <row r="229" ht="14.25">
      <c r="B229" s="56"/>
    </row>
    <row r="230" ht="14.25">
      <c r="B230" s="56"/>
    </row>
    <row r="231" ht="14.25">
      <c r="B231" s="56"/>
    </row>
    <row r="232" ht="14.25">
      <c r="B232" s="56"/>
    </row>
    <row r="233" ht="14.25">
      <c r="B233" s="56"/>
    </row>
    <row r="234" ht="14.25">
      <c r="B234" s="56"/>
    </row>
    <row r="235" ht="14.25">
      <c r="B235" s="56"/>
    </row>
    <row r="236" ht="14.25">
      <c r="B236" s="56"/>
    </row>
    <row r="237" ht="14.25">
      <c r="B237" s="56"/>
    </row>
    <row r="238" ht="14.25">
      <c r="B238" s="56"/>
    </row>
    <row r="239" ht="14.25">
      <c r="B239" s="56"/>
    </row>
    <row r="240" ht="14.25">
      <c r="B240" s="56"/>
    </row>
    <row r="241" ht="14.25">
      <c r="B241" s="56"/>
    </row>
    <row r="242" ht="14.25">
      <c r="B242" s="56"/>
    </row>
    <row r="243" ht="14.25">
      <c r="B243" s="56"/>
    </row>
    <row r="244" ht="14.25">
      <c r="B244" s="56"/>
    </row>
    <row r="245" ht="14.25">
      <c r="B245" s="56"/>
    </row>
    <row r="246" ht="14.25">
      <c r="B246" s="56"/>
    </row>
    <row r="247" ht="14.25">
      <c r="B247" s="56"/>
    </row>
    <row r="248" ht="14.25">
      <c r="B248" s="56"/>
    </row>
    <row r="249" ht="14.25">
      <c r="B249" s="56"/>
    </row>
    <row r="250" ht="14.25">
      <c r="B250" s="56"/>
    </row>
    <row r="251" ht="14.25">
      <c r="B251" s="56"/>
    </row>
    <row r="252" ht="14.25">
      <c r="B252" s="56"/>
    </row>
    <row r="253" ht="14.25">
      <c r="B253" s="56"/>
    </row>
    <row r="254" ht="14.25">
      <c r="B254" s="56"/>
    </row>
    <row r="255" ht="14.25">
      <c r="B255" s="56"/>
    </row>
    <row r="256" ht="14.25">
      <c r="B256" s="56"/>
    </row>
    <row r="257" ht="14.25">
      <c r="B257" s="56"/>
    </row>
    <row r="258" ht="14.25">
      <c r="B258" s="56"/>
    </row>
    <row r="259" ht="14.25">
      <c r="B259" s="56"/>
    </row>
    <row r="260" ht="14.25">
      <c r="B260" s="56"/>
    </row>
    <row r="261" ht="14.25">
      <c r="B261" s="56"/>
    </row>
    <row r="262" ht="14.25">
      <c r="B262" s="56"/>
    </row>
    <row r="263" ht="14.25">
      <c r="B263" s="56"/>
    </row>
    <row r="264" ht="14.25">
      <c r="B264" s="56"/>
    </row>
    <row r="265" ht="14.25">
      <c r="B265" s="56"/>
    </row>
    <row r="266" ht="14.25">
      <c r="B266" s="56"/>
    </row>
    <row r="267" ht="14.25">
      <c r="B267" s="56"/>
    </row>
    <row r="268" ht="14.25">
      <c r="B268" s="56"/>
    </row>
    <row r="269" ht="14.25">
      <c r="B269" s="56"/>
    </row>
    <row r="270" ht="14.25">
      <c r="B270" s="56"/>
    </row>
    <row r="271" ht="14.25">
      <c r="B271" s="56"/>
    </row>
    <row r="272" ht="14.25">
      <c r="B272" s="56"/>
    </row>
    <row r="273" ht="14.25">
      <c r="B273" s="56"/>
    </row>
    <row r="274" ht="14.25">
      <c r="B274" s="56"/>
    </row>
    <row r="275" ht="14.25">
      <c r="B275" s="56"/>
    </row>
    <row r="276" ht="14.25">
      <c r="B276" s="56"/>
    </row>
    <row r="277" ht="14.25">
      <c r="B277" s="56"/>
    </row>
    <row r="278" ht="14.25">
      <c r="B278" s="56"/>
    </row>
    <row r="279" ht="14.25">
      <c r="B279" s="56"/>
    </row>
    <row r="280" ht="14.25">
      <c r="B280" s="56"/>
    </row>
    <row r="281" ht="14.25">
      <c r="B281" s="56"/>
    </row>
    <row r="282" ht="14.25">
      <c r="B282" s="56"/>
    </row>
    <row r="283" ht="14.25">
      <c r="B283" s="56"/>
    </row>
    <row r="284" ht="14.25">
      <c r="B284" s="56"/>
    </row>
    <row r="285" ht="14.25">
      <c r="B285" s="56"/>
    </row>
    <row r="286" ht="14.25">
      <c r="B286" s="56"/>
    </row>
    <row r="287" ht="14.25">
      <c r="B287" s="56"/>
    </row>
    <row r="288" ht="14.25">
      <c r="B288" s="56"/>
    </row>
    <row r="289" ht="14.25">
      <c r="B289" s="56"/>
    </row>
    <row r="290" ht="14.25">
      <c r="B290" s="56"/>
    </row>
    <row r="291" ht="14.25">
      <c r="B291" s="56"/>
    </row>
    <row r="292" ht="14.25">
      <c r="B292" s="56"/>
    </row>
    <row r="293" ht="14.25">
      <c r="B293" s="56"/>
    </row>
    <row r="294" ht="14.25">
      <c r="B294" s="56"/>
    </row>
    <row r="295" ht="14.25">
      <c r="B295" s="56"/>
    </row>
    <row r="296" ht="14.25">
      <c r="B296" s="56"/>
    </row>
    <row r="297" ht="14.25">
      <c r="B297" s="56"/>
    </row>
    <row r="298" ht="14.25">
      <c r="B298" s="56"/>
    </row>
    <row r="299" ht="14.25">
      <c r="B299" s="56"/>
    </row>
    <row r="300" ht="14.25">
      <c r="B300" s="56"/>
    </row>
    <row r="301" ht="14.25">
      <c r="B301" s="56"/>
    </row>
    <row r="302" ht="14.25">
      <c r="B302" s="56"/>
    </row>
    <row r="303" ht="14.25">
      <c r="B303" s="56"/>
    </row>
    <row r="304" ht="14.25">
      <c r="B304" s="56"/>
    </row>
    <row r="305" ht="14.25">
      <c r="B305" s="56"/>
    </row>
    <row r="306" ht="14.25">
      <c r="B306" s="56"/>
    </row>
    <row r="307" ht="14.25">
      <c r="B307" s="56"/>
    </row>
    <row r="308" ht="14.25">
      <c r="B308" s="56"/>
    </row>
    <row r="309" ht="14.25">
      <c r="B309" s="56"/>
    </row>
    <row r="310" ht="14.25">
      <c r="B310" s="56"/>
    </row>
    <row r="311" ht="14.25">
      <c r="B311" s="56"/>
    </row>
    <row r="312" ht="14.25">
      <c r="B312" s="56"/>
    </row>
    <row r="313" ht="14.25">
      <c r="B313" s="56"/>
    </row>
    <row r="314" ht="14.25">
      <c r="B314" s="56"/>
    </row>
    <row r="315" ht="14.25">
      <c r="B315" s="56"/>
    </row>
    <row r="316" ht="14.25">
      <c r="B316" s="56"/>
    </row>
    <row r="317" ht="14.25">
      <c r="B317" s="56"/>
    </row>
    <row r="318" ht="14.25">
      <c r="B318" s="56"/>
    </row>
    <row r="319" ht="14.25">
      <c r="B319" s="56"/>
    </row>
    <row r="320" ht="14.25">
      <c r="B320" s="56"/>
    </row>
    <row r="321" ht="14.25">
      <c r="B321" s="56"/>
    </row>
    <row r="322" ht="14.25">
      <c r="B322" s="56"/>
    </row>
    <row r="323" ht="14.25">
      <c r="B323" s="56"/>
    </row>
    <row r="324" ht="14.25">
      <c r="B324" s="56"/>
    </row>
    <row r="325" ht="14.25">
      <c r="B325" s="56"/>
    </row>
    <row r="326" ht="14.25">
      <c r="B326" s="56"/>
    </row>
    <row r="327" ht="14.25">
      <c r="B327" s="56"/>
    </row>
    <row r="328" ht="14.25">
      <c r="B328" s="56"/>
    </row>
    <row r="329" ht="14.25">
      <c r="B329" s="56"/>
    </row>
    <row r="330" ht="14.25">
      <c r="B330" s="56"/>
    </row>
    <row r="331" ht="14.25">
      <c r="B331" s="56"/>
    </row>
    <row r="332" ht="14.25">
      <c r="B332" s="56"/>
    </row>
    <row r="333" ht="14.25">
      <c r="B333" s="56"/>
    </row>
    <row r="334" ht="14.25">
      <c r="B334" s="56"/>
    </row>
    <row r="335" ht="14.25">
      <c r="B335" s="56"/>
    </row>
    <row r="336" ht="14.25">
      <c r="B336" s="56"/>
    </row>
    <row r="337" ht="14.25">
      <c r="B337" s="56"/>
    </row>
    <row r="338" ht="14.25">
      <c r="B338" s="56"/>
    </row>
    <row r="339" ht="14.25">
      <c r="B339" s="56"/>
    </row>
    <row r="340" ht="14.25">
      <c r="B340" s="56"/>
    </row>
    <row r="341" ht="14.25">
      <c r="B341" s="56"/>
    </row>
    <row r="342" ht="14.25">
      <c r="B342" s="56"/>
    </row>
    <row r="343" ht="14.25">
      <c r="B343" s="56"/>
    </row>
    <row r="344" ht="14.25">
      <c r="B344" s="56"/>
    </row>
    <row r="345" ht="14.25">
      <c r="B345" s="56"/>
    </row>
    <row r="346" ht="14.25">
      <c r="B346" s="56"/>
    </row>
    <row r="347" ht="14.25">
      <c r="B347" s="56"/>
    </row>
    <row r="348" ht="14.25">
      <c r="B348" s="56"/>
    </row>
    <row r="349" ht="14.25">
      <c r="B349" s="56"/>
    </row>
    <row r="350" ht="14.25">
      <c r="B350" s="56"/>
    </row>
    <row r="351" ht="14.25">
      <c r="B351" s="56"/>
    </row>
    <row r="352" ht="14.25">
      <c r="B352" s="56"/>
    </row>
    <row r="353" ht="14.25">
      <c r="B353" s="56"/>
    </row>
    <row r="354" ht="14.25">
      <c r="B354" s="56"/>
    </row>
    <row r="355" ht="14.25">
      <c r="B355" s="56"/>
    </row>
    <row r="356" ht="14.25">
      <c r="B356" s="56"/>
    </row>
    <row r="357" ht="14.25">
      <c r="B357" s="56"/>
    </row>
    <row r="358" ht="14.25">
      <c r="B358" s="56"/>
    </row>
    <row r="359" ht="14.25">
      <c r="B359" s="56"/>
    </row>
    <row r="360" ht="14.25">
      <c r="B360" s="56"/>
    </row>
    <row r="361" ht="14.25">
      <c r="B361" s="56"/>
    </row>
    <row r="362" ht="14.25">
      <c r="B362" s="56"/>
    </row>
    <row r="363" ht="14.25">
      <c r="B363" s="56"/>
    </row>
    <row r="364" ht="14.25">
      <c r="B364" s="56"/>
    </row>
  </sheetData>
  <sheetProtection/>
  <mergeCells count="1">
    <mergeCell ref="A2:E2"/>
  </mergeCells>
  <printOptions horizontalCentered="1"/>
  <pageMargins left="0.7480314960629921" right="0.7480314960629921" top="0.24" bottom="0.3937007874015748" header="0.1968503937007874" footer="0.1968503937007874"/>
  <pageSetup firstPageNumber="1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7"/>
  <sheetViews>
    <sheetView showZeros="0" zoomScalePageLayoutView="0" workbookViewId="0" topLeftCell="A1">
      <pane xSplit="2" ySplit="6" topLeftCell="C770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2" sqref="A2:E2"/>
    </sheetView>
  </sheetViews>
  <sheetFormatPr defaultColWidth="9.00390625" defaultRowHeight="14.25"/>
  <cols>
    <col min="1" max="1" width="31.25390625" style="286" customWidth="1"/>
    <col min="2" max="2" width="16.75390625" style="58" customWidth="1"/>
    <col min="3" max="3" width="13.75390625" style="58" customWidth="1"/>
    <col min="4" max="4" width="15.75390625" style="58" customWidth="1"/>
    <col min="5" max="5" width="18.375" style="58" customWidth="1"/>
    <col min="6" max="16384" width="9.00390625" style="58" customWidth="1"/>
  </cols>
  <sheetData>
    <row r="1" ht="14.25">
      <c r="A1" s="1" t="s">
        <v>1109</v>
      </c>
    </row>
    <row r="2" spans="1:5" s="59" customFormat="1" ht="25.5" customHeight="1">
      <c r="A2" s="298" t="s">
        <v>1170</v>
      </c>
      <c r="B2" s="298"/>
      <c r="C2" s="298"/>
      <c r="D2" s="298"/>
      <c r="E2" s="298"/>
    </row>
    <row r="3" spans="1:5" s="61" customFormat="1" ht="15" customHeight="1" thickBot="1">
      <c r="A3" s="57"/>
      <c r="B3" s="57"/>
      <c r="C3" s="60"/>
      <c r="D3" s="299" t="s">
        <v>0</v>
      </c>
      <c r="E3" s="299"/>
    </row>
    <row r="4" spans="1:5" s="62" customFormat="1" ht="14.25" customHeight="1">
      <c r="A4" s="305" t="s">
        <v>14</v>
      </c>
      <c r="B4" s="307" t="s">
        <v>349</v>
      </c>
      <c r="C4" s="300" t="s">
        <v>350</v>
      </c>
      <c r="D4" s="300" t="s">
        <v>351</v>
      </c>
      <c r="E4" s="303" t="s">
        <v>56</v>
      </c>
    </row>
    <row r="5" spans="1:5" s="62" customFormat="1" ht="27.75" customHeight="1" thickBot="1">
      <c r="A5" s="306"/>
      <c r="B5" s="308"/>
      <c r="C5" s="301"/>
      <c r="D5" s="302"/>
      <c r="E5" s="304"/>
    </row>
    <row r="6" spans="1:5" s="67" customFormat="1" ht="23.25" customHeight="1">
      <c r="A6" s="63" t="s">
        <v>1131</v>
      </c>
      <c r="B6" s="64">
        <v>178643</v>
      </c>
      <c r="C6" s="64">
        <v>248023</v>
      </c>
      <c r="D6" s="65">
        <f>C6-B6</f>
        <v>69380</v>
      </c>
      <c r="E6" s="66">
        <f aca="true" t="shared" si="0" ref="E6:E20">C6/B6*100</f>
        <v>138.83723403659815</v>
      </c>
    </row>
    <row r="7" spans="1:5" s="62" customFormat="1" ht="15.75" customHeight="1">
      <c r="A7" s="281" t="s">
        <v>1130</v>
      </c>
      <c r="B7" s="68">
        <f>SUM(B8:B35)</f>
        <v>24616</v>
      </c>
      <c r="C7" s="68">
        <f>SUM(C8:C35)</f>
        <v>17380</v>
      </c>
      <c r="D7" s="69">
        <f>C7-B7</f>
        <v>-7236</v>
      </c>
      <c r="E7" s="70">
        <f t="shared" si="0"/>
        <v>70.6044848878778</v>
      </c>
    </row>
    <row r="8" spans="1:5" s="62" customFormat="1" ht="15.75" customHeight="1">
      <c r="A8" s="282" t="s">
        <v>367</v>
      </c>
      <c r="B8" s="68">
        <v>485</v>
      </c>
      <c r="C8" s="71">
        <v>551</v>
      </c>
      <c r="D8" s="69">
        <f>C8-B8</f>
        <v>66</v>
      </c>
      <c r="E8" s="70">
        <f t="shared" si="0"/>
        <v>113.6082474226804</v>
      </c>
    </row>
    <row r="9" spans="1:5" s="62" customFormat="1" ht="15.75" customHeight="1">
      <c r="A9" s="282" t="s">
        <v>368</v>
      </c>
      <c r="B9" s="68">
        <v>302</v>
      </c>
      <c r="C9" s="71">
        <v>362</v>
      </c>
      <c r="D9" s="69">
        <f>C9-B9</f>
        <v>60</v>
      </c>
      <c r="E9" s="70">
        <f t="shared" si="0"/>
        <v>119.86754966887416</v>
      </c>
    </row>
    <row r="10" spans="1:5" s="62" customFormat="1" ht="15.75" customHeight="1">
      <c r="A10" s="282" t="s">
        <v>369</v>
      </c>
      <c r="B10" s="68">
        <v>30</v>
      </c>
      <c r="C10" s="71">
        <v>11</v>
      </c>
      <c r="D10" s="69">
        <f>C10-B10</f>
        <v>-19</v>
      </c>
      <c r="E10" s="70">
        <f t="shared" si="0"/>
        <v>36.666666666666664</v>
      </c>
    </row>
    <row r="11" spans="1:5" s="62" customFormat="1" ht="15.75" customHeight="1">
      <c r="A11" s="283" t="s">
        <v>370</v>
      </c>
      <c r="B11" s="68"/>
      <c r="C11" s="71"/>
      <c r="D11" s="69"/>
      <c r="E11" s="70"/>
    </row>
    <row r="12" spans="1:5" s="62" customFormat="1" ht="15.75" customHeight="1">
      <c r="A12" s="283" t="s">
        <v>371</v>
      </c>
      <c r="B12" s="68">
        <v>48</v>
      </c>
      <c r="C12" s="71">
        <v>47</v>
      </c>
      <c r="D12" s="69">
        <f>C12-B12</f>
        <v>-1</v>
      </c>
      <c r="E12" s="70">
        <f t="shared" si="0"/>
        <v>97.91666666666666</v>
      </c>
    </row>
    <row r="13" spans="1:5" s="62" customFormat="1" ht="15.75" customHeight="1">
      <c r="A13" s="283" t="s">
        <v>372</v>
      </c>
      <c r="B13" s="68"/>
      <c r="C13" s="71"/>
      <c r="D13" s="69"/>
      <c r="E13" s="70"/>
    </row>
    <row r="14" spans="1:5" s="62" customFormat="1" ht="15.75" customHeight="1">
      <c r="A14" s="284" t="s">
        <v>373</v>
      </c>
      <c r="B14" s="68"/>
      <c r="C14" s="71"/>
      <c r="D14" s="69"/>
      <c r="E14" s="70"/>
    </row>
    <row r="15" spans="1:5" s="62" customFormat="1" ht="15.75" customHeight="1">
      <c r="A15" s="284" t="s">
        <v>1110</v>
      </c>
      <c r="B15" s="68"/>
      <c r="C15" s="71"/>
      <c r="D15" s="69"/>
      <c r="E15" s="70"/>
    </row>
    <row r="16" spans="1:5" s="62" customFormat="1" ht="15.75" customHeight="1">
      <c r="A16" s="284" t="s">
        <v>374</v>
      </c>
      <c r="B16" s="68">
        <v>35</v>
      </c>
      <c r="C16" s="71">
        <v>46</v>
      </c>
      <c r="D16" s="69"/>
      <c r="E16" s="70">
        <f t="shared" si="0"/>
        <v>131.42857142857142</v>
      </c>
    </row>
    <row r="17" spans="1:5" s="62" customFormat="1" ht="15.75" customHeight="1">
      <c r="A17" s="284" t="s">
        <v>375</v>
      </c>
      <c r="B17" s="68"/>
      <c r="C17" s="71"/>
      <c r="D17" s="69"/>
      <c r="E17" s="70"/>
    </row>
    <row r="18" spans="1:5" s="62" customFormat="1" ht="15.75" customHeight="1">
      <c r="A18" s="284" t="s">
        <v>376</v>
      </c>
      <c r="B18" s="68"/>
      <c r="C18" s="71"/>
      <c r="D18" s="69"/>
      <c r="E18" s="70"/>
    </row>
    <row r="19" spans="1:5" s="62" customFormat="1" ht="15.75" customHeight="1">
      <c r="A19" s="284" t="s">
        <v>377</v>
      </c>
      <c r="B19" s="68">
        <v>70</v>
      </c>
      <c r="C19" s="71">
        <v>85</v>
      </c>
      <c r="D19" s="69">
        <f>C19-B19</f>
        <v>15</v>
      </c>
      <c r="E19" s="70">
        <f t="shared" si="0"/>
        <v>121.42857142857142</v>
      </c>
    </row>
    <row r="20" spans="1:5" s="62" customFormat="1" ht="15.75" customHeight="1">
      <c r="A20" s="282" t="s">
        <v>378</v>
      </c>
      <c r="B20" s="68">
        <v>331</v>
      </c>
      <c r="C20" s="71">
        <v>326</v>
      </c>
      <c r="D20" s="69">
        <f>C20-B20</f>
        <v>-5</v>
      </c>
      <c r="E20" s="70">
        <f t="shared" si="0"/>
        <v>98.48942598187311</v>
      </c>
    </row>
    <row r="21" spans="1:5" s="62" customFormat="1" ht="15.75" customHeight="1">
      <c r="A21" s="282" t="s">
        <v>368</v>
      </c>
      <c r="B21" s="68">
        <v>208</v>
      </c>
      <c r="C21" s="71">
        <v>242</v>
      </c>
      <c r="D21" s="69">
        <f>C21-B21</f>
        <v>34</v>
      </c>
      <c r="E21" s="70">
        <f>C21/B21*100</f>
        <v>116.34615384615385</v>
      </c>
    </row>
    <row r="22" spans="1:5" s="62" customFormat="1" ht="15.75" customHeight="1">
      <c r="A22" s="282" t="s">
        <v>369</v>
      </c>
      <c r="B22" s="68">
        <v>8</v>
      </c>
      <c r="C22" s="71">
        <v>15</v>
      </c>
      <c r="D22" s="69">
        <f>C22-B22</f>
        <v>7</v>
      </c>
      <c r="E22" s="70">
        <f>C22/B22*100</f>
        <v>187.5</v>
      </c>
    </row>
    <row r="23" spans="1:5" s="62" customFormat="1" ht="15.75" customHeight="1">
      <c r="A23" s="283" t="s">
        <v>370</v>
      </c>
      <c r="B23" s="68"/>
      <c r="C23" s="71"/>
      <c r="D23" s="69"/>
      <c r="E23" s="70"/>
    </row>
    <row r="24" spans="1:5" s="62" customFormat="1" ht="15.75" customHeight="1">
      <c r="A24" s="283" t="s">
        <v>379</v>
      </c>
      <c r="B24" s="68">
        <v>45</v>
      </c>
      <c r="C24" s="71"/>
      <c r="D24" s="69"/>
      <c r="E24" s="70"/>
    </row>
    <row r="25" spans="1:5" s="62" customFormat="1" ht="15.75" customHeight="1">
      <c r="A25" s="283" t="s">
        <v>380</v>
      </c>
      <c r="B25" s="68"/>
      <c r="C25" s="71"/>
      <c r="D25" s="69"/>
      <c r="E25" s="70"/>
    </row>
    <row r="26" spans="1:5" s="62" customFormat="1" ht="15.75" customHeight="1">
      <c r="A26" s="283" t="s">
        <v>381</v>
      </c>
      <c r="B26" s="68"/>
      <c r="C26" s="71"/>
      <c r="D26" s="69"/>
      <c r="E26" s="70"/>
    </row>
    <row r="27" spans="1:5" s="62" customFormat="1" ht="15.75" customHeight="1">
      <c r="A27" s="283" t="s">
        <v>376</v>
      </c>
      <c r="B27" s="68"/>
      <c r="C27" s="71"/>
      <c r="D27" s="69"/>
      <c r="E27" s="70"/>
    </row>
    <row r="28" spans="1:5" s="62" customFormat="1" ht="15.75" customHeight="1">
      <c r="A28" s="283" t="s">
        <v>382</v>
      </c>
      <c r="B28" s="68">
        <v>70</v>
      </c>
      <c r="C28" s="71">
        <v>69</v>
      </c>
      <c r="D28" s="69">
        <f>C28-B28</f>
        <v>-1</v>
      </c>
      <c r="E28" s="70">
        <f>C28/B28*100</f>
        <v>98.57142857142858</v>
      </c>
    </row>
    <row r="29" spans="1:5" s="62" customFormat="1" ht="15.75" customHeight="1">
      <c r="A29" s="282" t="s">
        <v>383</v>
      </c>
      <c r="B29" s="68">
        <v>16806</v>
      </c>
      <c r="C29" s="71">
        <v>10634</v>
      </c>
      <c r="D29" s="69">
        <f>C29-B29</f>
        <v>-6172</v>
      </c>
      <c r="E29" s="70">
        <f>C29/B29*100</f>
        <v>63.27502082589551</v>
      </c>
    </row>
    <row r="30" spans="1:5" s="62" customFormat="1" ht="15.75" customHeight="1">
      <c r="A30" s="282" t="s">
        <v>368</v>
      </c>
      <c r="B30" s="68">
        <v>5917</v>
      </c>
      <c r="C30" s="71">
        <v>4653</v>
      </c>
      <c r="D30" s="69">
        <f>C30-B30</f>
        <v>-1264</v>
      </c>
      <c r="E30" s="70">
        <f>C30/B30*100</f>
        <v>78.63782322122698</v>
      </c>
    </row>
    <row r="31" spans="1:5" s="62" customFormat="1" ht="15.75" customHeight="1">
      <c r="A31" s="282" t="s">
        <v>369</v>
      </c>
      <c r="B31" s="68">
        <v>41</v>
      </c>
      <c r="C31" s="71">
        <v>138</v>
      </c>
      <c r="D31" s="69">
        <f>C31-B31</f>
        <v>97</v>
      </c>
      <c r="E31" s="70">
        <f>C31/B31*100</f>
        <v>336.5853658536585</v>
      </c>
    </row>
    <row r="32" spans="1:5" s="62" customFormat="1" ht="15.75" customHeight="1">
      <c r="A32" s="283" t="s">
        <v>370</v>
      </c>
      <c r="B32" s="68">
        <v>220</v>
      </c>
      <c r="C32" s="71">
        <v>201</v>
      </c>
      <c r="D32" s="69">
        <f>C32-B32</f>
        <v>-19</v>
      </c>
      <c r="E32" s="70">
        <f>C32/B32*100</f>
        <v>91.36363636363637</v>
      </c>
    </row>
    <row r="33" spans="1:5" s="62" customFormat="1" ht="15.75" customHeight="1">
      <c r="A33" s="283" t="s">
        <v>384</v>
      </c>
      <c r="B33" s="68"/>
      <c r="C33" s="71"/>
      <c r="D33" s="69"/>
      <c r="E33" s="70"/>
    </row>
    <row r="34" spans="1:5" s="62" customFormat="1" ht="15.75" customHeight="1">
      <c r="A34" s="283" t="s">
        <v>385</v>
      </c>
      <c r="B34" s="68"/>
      <c r="C34" s="71"/>
      <c r="D34" s="69"/>
      <c r="E34" s="70"/>
    </row>
    <row r="35" spans="1:5" s="62" customFormat="1" ht="15.75" customHeight="1">
      <c r="A35" s="282" t="s">
        <v>386</v>
      </c>
      <c r="B35" s="68"/>
      <c r="C35" s="71"/>
      <c r="D35" s="69"/>
      <c r="E35" s="70"/>
    </row>
    <row r="36" spans="1:5" s="62" customFormat="1" ht="15.75" customHeight="1">
      <c r="A36" s="282" t="s">
        <v>387</v>
      </c>
      <c r="B36" s="68"/>
      <c r="C36" s="71"/>
      <c r="D36" s="69"/>
      <c r="E36" s="70"/>
    </row>
    <row r="37" spans="1:5" s="62" customFormat="1" ht="15.75" customHeight="1">
      <c r="A37" s="282" t="s">
        <v>388</v>
      </c>
      <c r="B37" s="68">
        <v>123</v>
      </c>
      <c r="C37" s="68">
        <v>275</v>
      </c>
      <c r="D37" s="69">
        <f>C37-B37</f>
        <v>152</v>
      </c>
      <c r="E37" s="70">
        <f>C37/B37*100</f>
        <v>223.57723577235774</v>
      </c>
    </row>
    <row r="38" spans="1:5" s="62" customFormat="1" ht="15.75" customHeight="1">
      <c r="A38" s="283" t="s">
        <v>389</v>
      </c>
      <c r="B38" s="68"/>
      <c r="C38" s="71"/>
      <c r="D38" s="69"/>
      <c r="E38" s="70"/>
    </row>
    <row r="39" spans="1:5" s="62" customFormat="1" ht="15.75" customHeight="1">
      <c r="A39" s="283" t="s">
        <v>376</v>
      </c>
      <c r="B39" s="68">
        <v>179</v>
      </c>
      <c r="C39" s="71">
        <v>176</v>
      </c>
      <c r="D39" s="69">
        <f>C39-B39</f>
        <v>-3</v>
      </c>
      <c r="E39" s="70">
        <f>C39/B39*100</f>
        <v>98.32402234636871</v>
      </c>
    </row>
    <row r="40" spans="1:5" s="62" customFormat="1" ht="15.75" customHeight="1">
      <c r="A40" s="283" t="s">
        <v>390</v>
      </c>
      <c r="B40" s="68">
        <v>10326</v>
      </c>
      <c r="C40" s="71">
        <v>5191</v>
      </c>
      <c r="D40" s="69">
        <f>C40-B40</f>
        <v>-5135</v>
      </c>
      <c r="E40" s="70"/>
    </row>
    <row r="41" spans="1:5" s="62" customFormat="1" ht="15.75" customHeight="1">
      <c r="A41" s="282" t="s">
        <v>391</v>
      </c>
      <c r="B41" s="68">
        <v>478</v>
      </c>
      <c r="C41" s="71">
        <v>388</v>
      </c>
      <c r="D41" s="69">
        <f>C41-B41</f>
        <v>-90</v>
      </c>
      <c r="E41" s="70">
        <f>C41/B41*100</f>
        <v>81.17154811715481</v>
      </c>
    </row>
    <row r="42" spans="1:5" s="62" customFormat="1" ht="15.75" customHeight="1">
      <c r="A42" s="282" t="s">
        <v>368</v>
      </c>
      <c r="B42" s="68">
        <v>415</v>
      </c>
      <c r="C42" s="71">
        <v>258</v>
      </c>
      <c r="D42" s="69">
        <f>C42-B42</f>
        <v>-157</v>
      </c>
      <c r="E42" s="70">
        <f>C42/B42*100</f>
        <v>62.16867469879518</v>
      </c>
    </row>
    <row r="43" spans="1:5" s="62" customFormat="1" ht="15.75" customHeight="1">
      <c r="A43" s="282" t="s">
        <v>369</v>
      </c>
      <c r="B43" s="68">
        <v>11</v>
      </c>
      <c r="C43" s="71">
        <v>10</v>
      </c>
      <c r="D43" s="69">
        <f>C43-B43</f>
        <v>-1</v>
      </c>
      <c r="E43" s="70">
        <f>C43/B43*100</f>
        <v>90.9090909090909</v>
      </c>
    </row>
    <row r="44" spans="1:5" s="62" customFormat="1" ht="15.75" customHeight="1">
      <c r="A44" s="283" t="s">
        <v>370</v>
      </c>
      <c r="B44" s="68"/>
      <c r="C44" s="71"/>
      <c r="D44" s="69"/>
      <c r="E44" s="70"/>
    </row>
    <row r="45" spans="1:5" s="62" customFormat="1" ht="15.75" customHeight="1">
      <c r="A45" s="283" t="s">
        <v>392</v>
      </c>
      <c r="B45" s="68"/>
      <c r="C45" s="71"/>
      <c r="D45" s="69"/>
      <c r="E45" s="70"/>
    </row>
    <row r="46" spans="1:5" s="62" customFormat="1" ht="15.75" customHeight="1">
      <c r="A46" s="283" t="s">
        <v>393</v>
      </c>
      <c r="B46" s="68"/>
      <c r="C46" s="71"/>
      <c r="D46" s="69"/>
      <c r="E46" s="70"/>
    </row>
    <row r="47" spans="1:5" s="62" customFormat="1" ht="15.75" customHeight="1">
      <c r="A47" s="282" t="s">
        <v>394</v>
      </c>
      <c r="B47" s="68"/>
      <c r="C47" s="71"/>
      <c r="D47" s="69"/>
      <c r="E47" s="70"/>
    </row>
    <row r="48" spans="1:5" s="62" customFormat="1" ht="15.75" customHeight="1">
      <c r="A48" s="282" t="s">
        <v>395</v>
      </c>
      <c r="B48" s="68"/>
      <c r="C48" s="71"/>
      <c r="D48" s="69"/>
      <c r="E48" s="70"/>
    </row>
    <row r="49" spans="1:5" s="62" customFormat="1" ht="15.75" customHeight="1">
      <c r="A49" s="282" t="s">
        <v>396</v>
      </c>
      <c r="B49" s="68"/>
      <c r="C49" s="68"/>
      <c r="D49" s="69"/>
      <c r="E49" s="70"/>
    </row>
    <row r="50" spans="1:5" s="62" customFormat="1" ht="15.75" customHeight="1">
      <c r="A50" s="282" t="s">
        <v>1111</v>
      </c>
      <c r="B50" s="68"/>
      <c r="C50" s="71"/>
      <c r="D50" s="69"/>
      <c r="E50" s="70"/>
    </row>
    <row r="51" spans="1:5" s="62" customFormat="1" ht="15.75" customHeight="1">
      <c r="A51" s="282" t="s">
        <v>376</v>
      </c>
      <c r="B51" s="68"/>
      <c r="C51" s="72"/>
      <c r="D51" s="69"/>
      <c r="E51" s="70"/>
    </row>
    <row r="52" spans="1:5" s="62" customFormat="1" ht="15.75" customHeight="1">
      <c r="A52" s="283" t="s">
        <v>397</v>
      </c>
      <c r="B52" s="68">
        <v>52</v>
      </c>
      <c r="C52" s="72">
        <v>120</v>
      </c>
      <c r="D52" s="69">
        <f>C52-B52</f>
        <v>68</v>
      </c>
      <c r="E52" s="70">
        <f>C52/B52*100</f>
        <v>230.76923076923075</v>
      </c>
    </row>
    <row r="53" spans="1:5" s="62" customFormat="1" ht="15.75" customHeight="1">
      <c r="A53" s="283" t="s">
        <v>398</v>
      </c>
      <c r="B53" s="68">
        <v>211</v>
      </c>
      <c r="C53" s="72">
        <v>221</v>
      </c>
      <c r="D53" s="69">
        <f>C53-B53</f>
        <v>10</v>
      </c>
      <c r="E53" s="70">
        <f>C53/B53*100</f>
        <v>104.739336492891</v>
      </c>
    </row>
    <row r="54" spans="1:5" s="62" customFormat="1" ht="15.75" customHeight="1">
      <c r="A54" s="283" t="s">
        <v>368</v>
      </c>
      <c r="B54" s="68">
        <v>96</v>
      </c>
      <c r="C54" s="72">
        <v>123</v>
      </c>
      <c r="D54" s="69">
        <f>C54-B54</f>
        <v>27</v>
      </c>
      <c r="E54" s="70">
        <f>C54/B54*100</f>
        <v>128.125</v>
      </c>
    </row>
    <row r="55" spans="1:5" s="62" customFormat="1" ht="15.75" customHeight="1">
      <c r="A55" s="284" t="s">
        <v>369</v>
      </c>
      <c r="B55" s="68"/>
      <c r="C55" s="72">
        <v>2</v>
      </c>
      <c r="D55" s="69">
        <f>C55-B55</f>
        <v>2</v>
      </c>
      <c r="E55" s="70"/>
    </row>
    <row r="56" spans="1:5" s="62" customFormat="1" ht="15.75" customHeight="1">
      <c r="A56" s="282" t="s">
        <v>370</v>
      </c>
      <c r="B56" s="68"/>
      <c r="C56" s="72"/>
      <c r="D56" s="69"/>
      <c r="E56" s="70"/>
    </row>
    <row r="57" spans="1:5" s="60" customFormat="1" ht="15.75" customHeight="1">
      <c r="A57" s="282" t="s">
        <v>399</v>
      </c>
      <c r="B57" s="68"/>
      <c r="C57" s="72"/>
      <c r="D57" s="69"/>
      <c r="E57" s="70"/>
    </row>
    <row r="58" spans="1:5" s="60" customFormat="1" ht="15.75" customHeight="1">
      <c r="A58" s="282" t="s">
        <v>400</v>
      </c>
      <c r="B58" s="68"/>
      <c r="C58" s="72"/>
      <c r="D58" s="69"/>
      <c r="E58" s="70"/>
    </row>
    <row r="59" spans="1:5" s="60" customFormat="1" ht="15.75" customHeight="1">
      <c r="A59" s="283" t="s">
        <v>401</v>
      </c>
      <c r="B59" s="68"/>
      <c r="C59" s="72"/>
      <c r="D59" s="69"/>
      <c r="E59" s="70"/>
    </row>
    <row r="60" spans="1:5" s="60" customFormat="1" ht="15.75" customHeight="1">
      <c r="A60" s="283" t="s">
        <v>402</v>
      </c>
      <c r="B60" s="68">
        <v>10</v>
      </c>
      <c r="C60" s="68"/>
      <c r="D60" s="69">
        <f>C60-B60</f>
        <v>-10</v>
      </c>
      <c r="E60" s="70"/>
    </row>
    <row r="61" spans="1:5" s="60" customFormat="1" ht="15.75" customHeight="1">
      <c r="A61" s="283" t="s">
        <v>403</v>
      </c>
      <c r="B61" s="68"/>
      <c r="C61" s="72"/>
      <c r="D61" s="69"/>
      <c r="E61" s="70"/>
    </row>
    <row r="62" spans="1:5" s="60" customFormat="1" ht="15.75" customHeight="1">
      <c r="A62" s="282" t="s">
        <v>376</v>
      </c>
      <c r="B62" s="68">
        <v>9</v>
      </c>
      <c r="C62" s="72">
        <v>14</v>
      </c>
      <c r="D62" s="69">
        <f>C62-B62</f>
        <v>5</v>
      </c>
      <c r="E62" s="70">
        <f>C62/B62*100</f>
        <v>155.55555555555557</v>
      </c>
    </row>
    <row r="63" spans="1:5" s="60" customFormat="1" ht="15.75" customHeight="1">
      <c r="A63" s="282" t="s">
        <v>404</v>
      </c>
      <c r="B63" s="68">
        <v>96</v>
      </c>
      <c r="C63" s="72">
        <v>82</v>
      </c>
      <c r="D63" s="69">
        <f>C63-B63</f>
        <v>-14</v>
      </c>
      <c r="E63" s="70">
        <f>C63/B63*100</f>
        <v>85.41666666666666</v>
      </c>
    </row>
    <row r="64" spans="1:5" s="60" customFormat="1" ht="15.75" customHeight="1">
      <c r="A64" s="282" t="s">
        <v>405</v>
      </c>
      <c r="B64" s="68">
        <v>1330</v>
      </c>
      <c r="C64" s="72">
        <v>1478</v>
      </c>
      <c r="D64" s="69">
        <f>C64-B64</f>
        <v>148</v>
      </c>
      <c r="E64" s="70">
        <f>C64/B64*100</f>
        <v>111.12781954887218</v>
      </c>
    </row>
    <row r="65" spans="1:5" s="60" customFormat="1" ht="15.75" customHeight="1">
      <c r="A65" s="283" t="s">
        <v>368</v>
      </c>
      <c r="B65" s="68">
        <v>658</v>
      </c>
      <c r="C65" s="72">
        <v>861</v>
      </c>
      <c r="D65" s="69">
        <f>C65-B65</f>
        <v>203</v>
      </c>
      <c r="E65" s="70">
        <f>C65/B65*100</f>
        <v>130.85106382978725</v>
      </c>
    </row>
    <row r="66" spans="1:5" s="60" customFormat="1" ht="15.75" customHeight="1">
      <c r="A66" s="284" t="s">
        <v>369</v>
      </c>
      <c r="B66" s="68"/>
      <c r="C66" s="72">
        <v>11</v>
      </c>
      <c r="D66" s="69">
        <f aca="true" t="shared" si="1" ref="D66:D71">C66-B66</f>
        <v>11</v>
      </c>
      <c r="E66" s="70"/>
    </row>
    <row r="67" spans="1:5" s="60" customFormat="1" ht="15.75" customHeight="1">
      <c r="A67" s="284" t="s">
        <v>370</v>
      </c>
      <c r="B67" s="68"/>
      <c r="C67" s="72">
        <v>0</v>
      </c>
      <c r="D67" s="69"/>
      <c r="E67" s="70"/>
    </row>
    <row r="68" spans="1:5" s="60" customFormat="1" ht="15.75" customHeight="1">
      <c r="A68" s="284" t="s">
        <v>406</v>
      </c>
      <c r="B68" s="68"/>
      <c r="C68" s="72">
        <v>0</v>
      </c>
      <c r="D68" s="69"/>
      <c r="E68" s="70"/>
    </row>
    <row r="69" spans="1:5" s="60" customFormat="1" ht="15.75" customHeight="1">
      <c r="A69" s="284" t="s">
        <v>407</v>
      </c>
      <c r="B69" s="68">
        <v>44</v>
      </c>
      <c r="C69" s="72">
        <v>50</v>
      </c>
      <c r="D69" s="69">
        <f t="shared" si="1"/>
        <v>6</v>
      </c>
      <c r="E69" s="70">
        <f>C69/B69*100</f>
        <v>113.63636363636364</v>
      </c>
    </row>
    <row r="70" spans="1:5" s="60" customFormat="1" ht="15.75" customHeight="1">
      <c r="A70" s="284" t="s">
        <v>408</v>
      </c>
      <c r="B70" s="68"/>
      <c r="C70" s="72">
        <v>0</v>
      </c>
      <c r="D70" s="69"/>
      <c r="E70" s="70"/>
    </row>
    <row r="71" spans="1:5" s="60" customFormat="1" ht="15.75" customHeight="1">
      <c r="A71" s="282" t="s">
        <v>409</v>
      </c>
      <c r="B71" s="68">
        <v>16</v>
      </c>
      <c r="C71" s="68"/>
      <c r="D71" s="69">
        <f t="shared" si="1"/>
        <v>-16</v>
      </c>
      <c r="E71" s="70"/>
    </row>
    <row r="72" spans="1:5" s="60" customFormat="1" ht="15.75" customHeight="1">
      <c r="A72" s="283" t="s">
        <v>410</v>
      </c>
      <c r="B72" s="68"/>
      <c r="C72" s="72"/>
      <c r="D72" s="69"/>
      <c r="E72" s="70"/>
    </row>
    <row r="73" spans="1:5" s="60" customFormat="1" ht="15.75" customHeight="1">
      <c r="A73" s="283" t="s">
        <v>376</v>
      </c>
      <c r="B73" s="68">
        <v>94</v>
      </c>
      <c r="C73" s="72">
        <v>154</v>
      </c>
      <c r="D73" s="69">
        <f>C73-B73</f>
        <v>60</v>
      </c>
      <c r="E73" s="70">
        <f>C73/B73*100</f>
        <v>163.82978723404256</v>
      </c>
    </row>
    <row r="74" spans="1:5" s="60" customFormat="1" ht="15.75" customHeight="1">
      <c r="A74" s="283" t="s">
        <v>411</v>
      </c>
      <c r="B74" s="68">
        <v>518</v>
      </c>
      <c r="C74" s="72">
        <v>402</v>
      </c>
      <c r="D74" s="69">
        <f>C74-B74</f>
        <v>-116</v>
      </c>
      <c r="E74" s="70">
        <f>C74/B74*100</f>
        <v>77.60617760617761</v>
      </c>
    </row>
    <row r="75" spans="1:5" s="60" customFormat="1" ht="15.75" customHeight="1">
      <c r="A75" s="282" t="s">
        <v>412</v>
      </c>
      <c r="B75" s="68">
        <v>3100</v>
      </c>
      <c r="C75" s="72">
        <v>3570</v>
      </c>
      <c r="D75" s="69">
        <f>C75-B75</f>
        <v>470</v>
      </c>
      <c r="E75" s="70">
        <f>C75/B75*100</f>
        <v>115.16129032258064</v>
      </c>
    </row>
    <row r="76" spans="1:5" s="60" customFormat="1" ht="15.75" customHeight="1">
      <c r="A76" s="282" t="s">
        <v>368</v>
      </c>
      <c r="B76" s="68"/>
      <c r="C76" s="72"/>
      <c r="D76" s="69"/>
      <c r="E76" s="70"/>
    </row>
    <row r="77" spans="1:5" s="60" customFormat="1" ht="15.75" customHeight="1">
      <c r="A77" s="282" t="s">
        <v>369</v>
      </c>
      <c r="B77" s="68"/>
      <c r="C77" s="72"/>
      <c r="D77" s="69"/>
      <c r="E77" s="70"/>
    </row>
    <row r="78" spans="1:5" s="60" customFormat="1" ht="15.75" customHeight="1">
      <c r="A78" s="283" t="s">
        <v>370</v>
      </c>
      <c r="B78" s="68"/>
      <c r="C78" s="68"/>
      <c r="D78" s="69"/>
      <c r="E78" s="70"/>
    </row>
    <row r="79" spans="1:5" s="60" customFormat="1" ht="15.75" customHeight="1">
      <c r="A79" s="283" t="s">
        <v>413</v>
      </c>
      <c r="B79" s="68"/>
      <c r="C79" s="72"/>
      <c r="D79" s="69"/>
      <c r="E79" s="70"/>
    </row>
    <row r="80" spans="1:5" s="60" customFormat="1" ht="15.75" customHeight="1">
      <c r="A80" s="283" t="s">
        <v>414</v>
      </c>
      <c r="B80" s="68"/>
      <c r="C80" s="72"/>
      <c r="D80" s="69"/>
      <c r="E80" s="70"/>
    </row>
    <row r="81" spans="1:5" s="60" customFormat="1" ht="15.75" customHeight="1">
      <c r="A81" s="284" t="s">
        <v>415</v>
      </c>
      <c r="B81" s="68">
        <v>48</v>
      </c>
      <c r="C81" s="72">
        <v>48</v>
      </c>
      <c r="D81" s="69"/>
      <c r="E81" s="70">
        <f>C81/B81*100</f>
        <v>100</v>
      </c>
    </row>
    <row r="82" spans="1:5" s="60" customFormat="1" ht="15.75" customHeight="1">
      <c r="A82" s="282" t="s">
        <v>416</v>
      </c>
      <c r="B82" s="68"/>
      <c r="C82" s="72">
        <v>0</v>
      </c>
      <c r="D82" s="69"/>
      <c r="E82" s="70"/>
    </row>
    <row r="83" spans="1:5" s="60" customFormat="1" ht="15.75" customHeight="1">
      <c r="A83" s="282" t="s">
        <v>417</v>
      </c>
      <c r="B83" s="68"/>
      <c r="C83" s="72">
        <v>0</v>
      </c>
      <c r="D83" s="69"/>
      <c r="E83" s="70"/>
    </row>
    <row r="84" spans="1:5" s="60" customFormat="1" ht="15.75" customHeight="1">
      <c r="A84" s="282" t="s">
        <v>409</v>
      </c>
      <c r="B84" s="68"/>
      <c r="C84" s="72">
        <v>0</v>
      </c>
      <c r="D84" s="69"/>
      <c r="E84" s="70"/>
    </row>
    <row r="85" spans="1:5" s="60" customFormat="1" ht="15.75" customHeight="1">
      <c r="A85" s="283" t="s">
        <v>376</v>
      </c>
      <c r="B85" s="68"/>
      <c r="C85" s="72">
        <v>0</v>
      </c>
      <c r="D85" s="69"/>
      <c r="E85" s="70"/>
    </row>
    <row r="86" spans="1:5" s="60" customFormat="1" ht="15.75" customHeight="1">
      <c r="A86" s="283" t="s">
        <v>418</v>
      </c>
      <c r="B86" s="68">
        <v>3052</v>
      </c>
      <c r="C86" s="72">
        <v>3522</v>
      </c>
      <c r="D86" s="69">
        <f>C86-B86</f>
        <v>470</v>
      </c>
      <c r="E86" s="70">
        <f>C86/B86*100</f>
        <v>115.39973787680209</v>
      </c>
    </row>
    <row r="87" spans="1:5" s="62" customFormat="1" ht="15.75" customHeight="1">
      <c r="A87" s="283" t="s">
        <v>419</v>
      </c>
      <c r="B87" s="68">
        <v>183</v>
      </c>
      <c r="C87" s="72">
        <v>189</v>
      </c>
      <c r="D87" s="69">
        <f>C87-B87</f>
        <v>6</v>
      </c>
      <c r="E87" s="70">
        <f>C87/B87*100</f>
        <v>103.27868852459017</v>
      </c>
    </row>
    <row r="88" spans="1:5" s="62" customFormat="1" ht="15.75" customHeight="1">
      <c r="A88" s="282" t="s">
        <v>368</v>
      </c>
      <c r="B88" s="68">
        <v>143</v>
      </c>
      <c r="C88" s="72">
        <v>158</v>
      </c>
      <c r="D88" s="69">
        <f>C88-B88</f>
        <v>15</v>
      </c>
      <c r="E88" s="70">
        <f>C88/B88*100</f>
        <v>110.48951048951048</v>
      </c>
    </row>
    <row r="89" spans="1:5" s="62" customFormat="1" ht="15.75" customHeight="1">
      <c r="A89" s="282" t="s">
        <v>369</v>
      </c>
      <c r="B89" s="68"/>
      <c r="C89" s="72">
        <v>3</v>
      </c>
      <c r="D89" s="69">
        <f>C89-B89</f>
        <v>3</v>
      </c>
      <c r="E89" s="70"/>
    </row>
    <row r="90" spans="1:5" s="62" customFormat="1" ht="15.75" customHeight="1">
      <c r="A90" s="282" t="s">
        <v>370</v>
      </c>
      <c r="B90" s="68"/>
      <c r="C90" s="72">
        <v>0</v>
      </c>
      <c r="D90" s="69"/>
      <c r="E90" s="70"/>
    </row>
    <row r="91" spans="1:5" s="62" customFormat="1" ht="15.75" customHeight="1">
      <c r="A91" s="283" t="s">
        <v>420</v>
      </c>
      <c r="B91" s="68"/>
      <c r="C91" s="72">
        <v>11</v>
      </c>
      <c r="D91" s="69">
        <f>C91-B91</f>
        <v>11</v>
      </c>
      <c r="E91" s="70"/>
    </row>
    <row r="92" spans="1:5" s="62" customFormat="1" ht="15.75" customHeight="1">
      <c r="A92" s="283" t="s">
        <v>421</v>
      </c>
      <c r="B92" s="68"/>
      <c r="C92" s="72">
        <v>0</v>
      </c>
      <c r="D92" s="69"/>
      <c r="E92" s="70"/>
    </row>
    <row r="93" spans="1:5" s="62" customFormat="1" ht="15.75" customHeight="1">
      <c r="A93" s="283" t="s">
        <v>409</v>
      </c>
      <c r="B93" s="68"/>
      <c r="C93" s="72">
        <v>0</v>
      </c>
      <c r="D93" s="69"/>
      <c r="E93" s="70"/>
    </row>
    <row r="94" spans="1:5" s="62" customFormat="1" ht="15.75" customHeight="1">
      <c r="A94" s="283" t="s">
        <v>376</v>
      </c>
      <c r="B94" s="68"/>
      <c r="C94" s="72">
        <v>0</v>
      </c>
      <c r="D94" s="69"/>
      <c r="E94" s="70"/>
    </row>
    <row r="95" spans="1:5" s="62" customFormat="1" ht="15.75" customHeight="1">
      <c r="A95" s="284" t="s">
        <v>422</v>
      </c>
      <c r="B95" s="68">
        <v>40</v>
      </c>
      <c r="C95" s="72">
        <v>17</v>
      </c>
      <c r="D95" s="69">
        <f>C95-B95</f>
        <v>-23</v>
      </c>
      <c r="E95" s="70">
        <f>C95/B95*100</f>
        <v>42.5</v>
      </c>
    </row>
    <row r="96" spans="1:5" s="62" customFormat="1" ht="15.75" customHeight="1">
      <c r="A96" s="282" t="s">
        <v>423</v>
      </c>
      <c r="B96" s="68">
        <v>35</v>
      </c>
      <c r="C96" s="72">
        <v>35</v>
      </c>
      <c r="D96" s="69"/>
      <c r="E96" s="70">
        <f>C96/B96*100</f>
        <v>100</v>
      </c>
    </row>
    <row r="97" spans="1:5" s="62" customFormat="1" ht="15.75" customHeight="1">
      <c r="A97" s="282" t="s">
        <v>368</v>
      </c>
      <c r="B97" s="68"/>
      <c r="C97" s="85">
        <v>0</v>
      </c>
      <c r="D97" s="69"/>
      <c r="E97" s="70"/>
    </row>
    <row r="98" spans="1:5" s="62" customFormat="1" ht="15.75" customHeight="1">
      <c r="A98" s="283" t="s">
        <v>369</v>
      </c>
      <c r="B98" s="68">
        <v>20</v>
      </c>
      <c r="C98" s="68">
        <v>20</v>
      </c>
      <c r="D98" s="69"/>
      <c r="E98" s="70">
        <f>C98/B98*100</f>
        <v>100</v>
      </c>
    </row>
    <row r="99" spans="1:5" s="62" customFormat="1" ht="15.75" customHeight="1">
      <c r="A99" s="283" t="s">
        <v>370</v>
      </c>
      <c r="B99" s="68"/>
      <c r="C99" s="72">
        <v>0</v>
      </c>
      <c r="D99" s="69"/>
      <c r="E99" s="70"/>
    </row>
    <row r="100" spans="1:5" s="62" customFormat="1" ht="15.75" customHeight="1">
      <c r="A100" s="283" t="s">
        <v>424</v>
      </c>
      <c r="B100" s="68"/>
      <c r="C100" s="72">
        <v>0</v>
      </c>
      <c r="D100" s="69"/>
      <c r="E100" s="70"/>
    </row>
    <row r="101" spans="1:5" s="62" customFormat="1" ht="15.75" customHeight="1">
      <c r="A101" s="282" t="s">
        <v>425</v>
      </c>
      <c r="B101" s="68"/>
      <c r="C101" s="72">
        <v>0</v>
      </c>
      <c r="D101" s="69"/>
      <c r="E101" s="70"/>
    </row>
    <row r="102" spans="1:5" s="62" customFormat="1" ht="15.75" customHeight="1">
      <c r="A102" s="282" t="s">
        <v>426</v>
      </c>
      <c r="B102" s="68"/>
      <c r="C102" s="72">
        <v>0</v>
      </c>
      <c r="D102" s="69"/>
      <c r="E102" s="70"/>
    </row>
    <row r="103" spans="1:5" s="62" customFormat="1" ht="15.75" customHeight="1">
      <c r="A103" s="282" t="s">
        <v>409</v>
      </c>
      <c r="B103" s="68"/>
      <c r="C103" s="72">
        <v>0</v>
      </c>
      <c r="D103" s="69"/>
      <c r="E103" s="70"/>
    </row>
    <row r="104" spans="1:5" s="62" customFormat="1" ht="15.75" customHeight="1">
      <c r="A104" s="283" t="s">
        <v>376</v>
      </c>
      <c r="B104" s="68"/>
      <c r="C104" s="72">
        <v>0</v>
      </c>
      <c r="D104" s="69"/>
      <c r="E104" s="70"/>
    </row>
    <row r="105" spans="1:5" s="62" customFormat="1" ht="15.75" customHeight="1">
      <c r="A105" s="283" t="s">
        <v>427</v>
      </c>
      <c r="B105" s="68">
        <v>15</v>
      </c>
      <c r="C105" s="72">
        <v>15</v>
      </c>
      <c r="D105" s="69"/>
      <c r="E105" s="70">
        <f>C105/B105*100</f>
        <v>100</v>
      </c>
    </row>
    <row r="106" spans="1:5" s="62" customFormat="1" ht="15.75" customHeight="1">
      <c r="A106" s="283" t="s">
        <v>428</v>
      </c>
      <c r="B106" s="68">
        <v>122</v>
      </c>
      <c r="C106" s="72">
        <v>138</v>
      </c>
      <c r="D106" s="69">
        <f>C106-B106</f>
        <v>16</v>
      </c>
      <c r="E106" s="70">
        <f>C106/B106*100</f>
        <v>113.11475409836065</v>
      </c>
    </row>
    <row r="107" spans="1:5" s="62" customFormat="1" ht="15.75" customHeight="1">
      <c r="A107" s="283" t="s">
        <v>368</v>
      </c>
      <c r="B107" s="68">
        <v>63</v>
      </c>
      <c r="C107" s="72">
        <v>86</v>
      </c>
      <c r="D107" s="69">
        <f>C107-B107</f>
        <v>23</v>
      </c>
      <c r="E107" s="70">
        <f>C107/B107*100</f>
        <v>136.5079365079365</v>
      </c>
    </row>
    <row r="108" spans="1:5" s="62" customFormat="1" ht="15.75" customHeight="1">
      <c r="A108" s="282" t="s">
        <v>369</v>
      </c>
      <c r="B108" s="68"/>
      <c r="C108" s="68">
        <v>1</v>
      </c>
      <c r="D108" s="69">
        <f>C108-B108</f>
        <v>1</v>
      </c>
      <c r="E108" s="70"/>
    </row>
    <row r="109" spans="1:5" s="62" customFormat="1" ht="15.75" customHeight="1">
      <c r="A109" s="282" t="s">
        <v>370</v>
      </c>
      <c r="B109" s="68"/>
      <c r="C109" s="72">
        <v>0</v>
      </c>
      <c r="D109" s="69"/>
      <c r="E109" s="70"/>
    </row>
    <row r="110" spans="1:5" s="62" customFormat="1" ht="15.75" customHeight="1">
      <c r="A110" s="282" t="s">
        <v>429</v>
      </c>
      <c r="B110" s="68"/>
      <c r="C110" s="72">
        <v>0</v>
      </c>
      <c r="D110" s="69"/>
      <c r="E110" s="70"/>
    </row>
    <row r="111" spans="1:5" s="62" customFormat="1" ht="15.75" customHeight="1">
      <c r="A111" s="283" t="s">
        <v>430</v>
      </c>
      <c r="B111" s="68"/>
      <c r="C111" s="72">
        <v>0</v>
      </c>
      <c r="D111" s="69"/>
      <c r="E111" s="70"/>
    </row>
    <row r="112" spans="1:5" s="62" customFormat="1" ht="15.75" customHeight="1">
      <c r="A112" s="283" t="s">
        <v>431</v>
      </c>
      <c r="B112" s="68">
        <v>7</v>
      </c>
      <c r="C112" s="72">
        <v>16</v>
      </c>
      <c r="D112" s="69">
        <f>C112-B112</f>
        <v>9</v>
      </c>
      <c r="E112" s="70">
        <f>C112/B112*100</f>
        <v>228.57142857142856</v>
      </c>
    </row>
    <row r="113" spans="1:5" s="62" customFormat="1" ht="15.75" customHeight="1">
      <c r="A113" s="283" t="s">
        <v>432</v>
      </c>
      <c r="B113" s="68"/>
      <c r="C113" s="72">
        <v>0</v>
      </c>
      <c r="D113" s="69"/>
      <c r="E113" s="70"/>
    </row>
    <row r="114" spans="1:5" s="62" customFormat="1" ht="15.75" customHeight="1">
      <c r="A114" s="282" t="s">
        <v>433</v>
      </c>
      <c r="B114" s="68"/>
      <c r="C114" s="72">
        <v>0</v>
      </c>
      <c r="D114" s="69"/>
      <c r="E114" s="70"/>
    </row>
    <row r="115" spans="1:5" s="62" customFormat="1" ht="15.75" customHeight="1">
      <c r="A115" s="282" t="s">
        <v>434</v>
      </c>
      <c r="B115" s="68"/>
      <c r="C115" s="72">
        <v>0</v>
      </c>
      <c r="D115" s="69"/>
      <c r="E115" s="70"/>
    </row>
    <row r="116" spans="1:5" s="62" customFormat="1" ht="15.75" customHeight="1">
      <c r="A116" s="282" t="s">
        <v>1112</v>
      </c>
      <c r="B116" s="68"/>
      <c r="C116" s="72">
        <v>0</v>
      </c>
      <c r="D116" s="69"/>
      <c r="E116" s="70"/>
    </row>
    <row r="117" spans="1:5" s="62" customFormat="1" ht="15.75" customHeight="1">
      <c r="A117" s="283" t="s">
        <v>435</v>
      </c>
      <c r="B117" s="68"/>
      <c r="C117" s="72">
        <v>0</v>
      </c>
      <c r="D117" s="69"/>
      <c r="E117" s="70"/>
    </row>
    <row r="118" spans="1:5" s="62" customFormat="1" ht="15.75" customHeight="1">
      <c r="A118" s="283" t="s">
        <v>1113</v>
      </c>
      <c r="B118" s="68"/>
      <c r="C118" s="72">
        <v>0</v>
      </c>
      <c r="D118" s="69"/>
      <c r="E118" s="70"/>
    </row>
    <row r="119" spans="1:5" s="62" customFormat="1" ht="15.75" customHeight="1">
      <c r="A119" s="283" t="s">
        <v>376</v>
      </c>
      <c r="B119" s="68"/>
      <c r="C119" s="72">
        <v>0</v>
      </c>
      <c r="D119" s="69"/>
      <c r="E119" s="70"/>
    </row>
    <row r="120" spans="1:5" s="62" customFormat="1" ht="15.75" customHeight="1">
      <c r="A120" s="283" t="s">
        <v>436</v>
      </c>
      <c r="B120" s="68">
        <v>52</v>
      </c>
      <c r="C120" s="72">
        <v>35</v>
      </c>
      <c r="D120" s="69">
        <f>C120-B120</f>
        <v>-17</v>
      </c>
      <c r="E120" s="70">
        <f>C120/B120*100</f>
        <v>67.3076923076923</v>
      </c>
    </row>
    <row r="121" spans="1:5" s="62" customFormat="1" ht="15.75" customHeight="1">
      <c r="A121" s="284" t="s">
        <v>437</v>
      </c>
      <c r="B121" s="68">
        <v>458</v>
      </c>
      <c r="C121" s="72">
        <v>592</v>
      </c>
      <c r="D121" s="69">
        <f>C121-B121</f>
        <v>134</v>
      </c>
      <c r="E121" s="70">
        <f>C121/B121*100</f>
        <v>129.25764192139738</v>
      </c>
    </row>
    <row r="122" spans="1:5" s="62" customFormat="1" ht="15.75" customHeight="1">
      <c r="A122" s="282" t="s">
        <v>368</v>
      </c>
      <c r="B122" s="68">
        <v>380</v>
      </c>
      <c r="C122" s="72">
        <v>425</v>
      </c>
      <c r="D122" s="69">
        <f>C122-B122</f>
        <v>45</v>
      </c>
      <c r="E122" s="70">
        <f>C122/B122*100</f>
        <v>111.8421052631579</v>
      </c>
    </row>
    <row r="123" spans="1:5" s="62" customFormat="1" ht="15.75" customHeight="1">
      <c r="A123" s="282" t="s">
        <v>369</v>
      </c>
      <c r="B123" s="68"/>
      <c r="C123" s="72">
        <v>8</v>
      </c>
      <c r="D123" s="69">
        <f>C123-B123</f>
        <v>8</v>
      </c>
      <c r="E123" s="70"/>
    </row>
    <row r="124" spans="1:5" s="62" customFormat="1" ht="15.75" customHeight="1">
      <c r="A124" s="282" t="s">
        <v>370</v>
      </c>
      <c r="B124" s="68"/>
      <c r="C124" s="85">
        <v>0</v>
      </c>
      <c r="D124" s="69"/>
      <c r="E124" s="70"/>
    </row>
    <row r="125" spans="1:5" s="62" customFormat="1" ht="15.75" customHeight="1">
      <c r="A125" s="283" t="s">
        <v>438</v>
      </c>
      <c r="B125" s="68"/>
      <c r="C125" s="85">
        <v>0</v>
      </c>
      <c r="D125" s="69"/>
      <c r="E125" s="70"/>
    </row>
    <row r="126" spans="1:5" s="62" customFormat="1" ht="15.75" customHeight="1">
      <c r="A126" s="283" t="s">
        <v>439</v>
      </c>
      <c r="B126" s="68"/>
      <c r="C126" s="68"/>
      <c r="D126" s="69"/>
      <c r="E126" s="70"/>
    </row>
    <row r="127" spans="1:5" s="62" customFormat="1" ht="15.75" customHeight="1">
      <c r="A127" s="283" t="s">
        <v>440</v>
      </c>
      <c r="B127" s="68"/>
      <c r="C127" s="72">
        <v>0</v>
      </c>
      <c r="D127" s="69"/>
      <c r="E127" s="70"/>
    </row>
    <row r="128" spans="1:5" s="62" customFormat="1" ht="15.75" customHeight="1">
      <c r="A128" s="282" t="s">
        <v>376</v>
      </c>
      <c r="B128" s="68"/>
      <c r="C128" s="72">
        <v>0</v>
      </c>
      <c r="D128" s="69"/>
      <c r="E128" s="70"/>
    </row>
    <row r="129" spans="1:5" s="62" customFormat="1" ht="15.75" customHeight="1">
      <c r="A129" s="282" t="s">
        <v>441</v>
      </c>
      <c r="B129" s="68">
        <v>78</v>
      </c>
      <c r="C129" s="72">
        <v>159</v>
      </c>
      <c r="D129" s="69">
        <f>C129-B129</f>
        <v>81</v>
      </c>
      <c r="E129" s="70">
        <f>C129/B129*100</f>
        <v>203.84615384615384</v>
      </c>
    </row>
    <row r="130" spans="1:5" s="62" customFormat="1" ht="15.75" customHeight="1">
      <c r="A130" s="284" t="s">
        <v>72</v>
      </c>
      <c r="B130" s="68"/>
      <c r="C130" s="72">
        <v>17</v>
      </c>
      <c r="D130" s="69">
        <f>C130-B130</f>
        <v>17</v>
      </c>
      <c r="E130" s="70"/>
    </row>
    <row r="131" spans="1:5" s="62" customFormat="1" ht="15.75" customHeight="1">
      <c r="A131" s="282" t="s">
        <v>483</v>
      </c>
      <c r="B131" s="68"/>
      <c r="C131" s="72">
        <v>0</v>
      </c>
      <c r="D131" s="69"/>
      <c r="E131" s="70"/>
    </row>
    <row r="132" spans="1:5" s="62" customFormat="1" ht="15.75" customHeight="1">
      <c r="A132" s="282" t="s">
        <v>484</v>
      </c>
      <c r="B132" s="68"/>
      <c r="C132" s="72">
        <v>0</v>
      </c>
      <c r="D132" s="69"/>
      <c r="E132" s="70"/>
    </row>
    <row r="133" spans="1:5" s="62" customFormat="1" ht="15.75" customHeight="1">
      <c r="A133" s="282" t="s">
        <v>485</v>
      </c>
      <c r="B133" s="68"/>
      <c r="C133" s="72">
        <v>0</v>
      </c>
      <c r="D133" s="69"/>
      <c r="E133" s="70"/>
    </row>
    <row r="134" spans="1:5" s="62" customFormat="1" ht="15.75" customHeight="1">
      <c r="A134" s="282" t="s">
        <v>486</v>
      </c>
      <c r="B134" s="68"/>
      <c r="C134" s="72">
        <v>0</v>
      </c>
      <c r="D134" s="69"/>
      <c r="E134" s="70"/>
    </row>
    <row r="135" spans="1:5" s="62" customFormat="1" ht="15.75" customHeight="1">
      <c r="A135" s="282" t="s">
        <v>487</v>
      </c>
      <c r="B135" s="68"/>
      <c r="C135" s="72">
        <v>0</v>
      </c>
      <c r="D135" s="69"/>
      <c r="E135" s="70"/>
    </row>
    <row r="136" spans="1:5" s="62" customFormat="1" ht="15.75" customHeight="1">
      <c r="A136" s="282" t="s">
        <v>488</v>
      </c>
      <c r="B136" s="68"/>
      <c r="C136" s="72">
        <v>0</v>
      </c>
      <c r="D136" s="69"/>
      <c r="E136" s="70"/>
    </row>
    <row r="137" spans="1:5" s="62" customFormat="1" ht="15.75" customHeight="1">
      <c r="A137" s="282" t="s">
        <v>489</v>
      </c>
      <c r="B137" s="68"/>
      <c r="C137" s="72">
        <v>0</v>
      </c>
      <c r="D137" s="69"/>
      <c r="E137" s="70"/>
    </row>
    <row r="138" spans="1:5" s="62" customFormat="1" ht="15.75" customHeight="1">
      <c r="A138" s="282" t="s">
        <v>490</v>
      </c>
      <c r="B138" s="68"/>
      <c r="C138" s="72">
        <v>17</v>
      </c>
      <c r="D138" s="69">
        <f>C138-B138</f>
        <v>17</v>
      </c>
      <c r="E138" s="70"/>
    </row>
    <row r="139" spans="1:5" s="62" customFormat="1" ht="15.75" customHeight="1">
      <c r="A139" s="282" t="s">
        <v>491</v>
      </c>
      <c r="B139" s="68"/>
      <c r="C139" s="72">
        <v>0</v>
      </c>
      <c r="D139" s="69"/>
      <c r="E139" s="70"/>
    </row>
    <row r="140" spans="1:5" s="62" customFormat="1" ht="15.75" customHeight="1">
      <c r="A140" s="282" t="s">
        <v>492</v>
      </c>
      <c r="B140" s="68"/>
      <c r="C140" s="72">
        <v>0</v>
      </c>
      <c r="D140" s="69"/>
      <c r="E140" s="70"/>
    </row>
    <row r="141" spans="1:5" s="62" customFormat="1" ht="15.75" customHeight="1">
      <c r="A141" s="282" t="s">
        <v>73</v>
      </c>
      <c r="B141" s="68"/>
      <c r="C141" s="72">
        <v>10</v>
      </c>
      <c r="D141" s="69">
        <f>C141-B141</f>
        <v>10</v>
      </c>
      <c r="E141" s="70"/>
    </row>
    <row r="142" spans="1:5" s="62" customFormat="1" ht="15.75" customHeight="1">
      <c r="A142" s="282" t="s">
        <v>483</v>
      </c>
      <c r="B142" s="68"/>
      <c r="C142" s="72">
        <v>0</v>
      </c>
      <c r="D142" s="69"/>
      <c r="E142" s="70"/>
    </row>
    <row r="143" spans="1:5" s="62" customFormat="1" ht="15.75" customHeight="1">
      <c r="A143" s="282" t="s">
        <v>484</v>
      </c>
      <c r="B143" s="68"/>
      <c r="C143" s="72">
        <v>0</v>
      </c>
      <c r="D143" s="69"/>
      <c r="E143" s="70"/>
    </row>
    <row r="144" spans="1:5" s="62" customFormat="1" ht="15.75" customHeight="1">
      <c r="A144" s="282" t="s">
        <v>485</v>
      </c>
      <c r="B144" s="68"/>
      <c r="C144" s="72">
        <v>0</v>
      </c>
      <c r="D144" s="69"/>
      <c r="E144" s="70"/>
    </row>
    <row r="145" spans="1:5" s="62" customFormat="1" ht="15.75" customHeight="1">
      <c r="A145" s="282" t="s">
        <v>493</v>
      </c>
      <c r="B145" s="68"/>
      <c r="C145" s="72">
        <v>0</v>
      </c>
      <c r="D145" s="69"/>
      <c r="E145" s="70"/>
    </row>
    <row r="146" spans="1:5" s="62" customFormat="1" ht="15.75" customHeight="1">
      <c r="A146" s="282" t="s">
        <v>494</v>
      </c>
      <c r="B146" s="68"/>
      <c r="C146" s="72">
        <v>0</v>
      </c>
      <c r="D146" s="69"/>
      <c r="E146" s="70"/>
    </row>
    <row r="147" spans="1:5" s="62" customFormat="1" ht="15.75" customHeight="1">
      <c r="A147" s="282" t="s">
        <v>495</v>
      </c>
      <c r="B147" s="68"/>
      <c r="C147" s="72">
        <v>0</v>
      </c>
      <c r="D147" s="69"/>
      <c r="E147" s="70"/>
    </row>
    <row r="148" spans="1:5" s="62" customFormat="1" ht="15.75" customHeight="1">
      <c r="A148" s="282" t="s">
        <v>496</v>
      </c>
      <c r="B148" s="68"/>
      <c r="C148" s="72">
        <v>0</v>
      </c>
      <c r="D148" s="69"/>
      <c r="E148" s="70"/>
    </row>
    <row r="149" spans="1:5" s="62" customFormat="1" ht="15.75" customHeight="1">
      <c r="A149" s="282" t="s">
        <v>497</v>
      </c>
      <c r="B149" s="68"/>
      <c r="C149" s="72">
        <v>0</v>
      </c>
      <c r="D149" s="69"/>
      <c r="E149" s="70"/>
    </row>
    <row r="150" spans="1:5" s="62" customFormat="1" ht="15.75" customHeight="1">
      <c r="A150" s="282" t="s">
        <v>498</v>
      </c>
      <c r="B150" s="68"/>
      <c r="C150" s="72">
        <v>10</v>
      </c>
      <c r="D150" s="69">
        <f>C150-B150</f>
        <v>10</v>
      </c>
      <c r="E150" s="70"/>
    </row>
    <row r="151" spans="1:5" s="62" customFormat="1" ht="15.75" customHeight="1">
      <c r="A151" s="282" t="s">
        <v>491</v>
      </c>
      <c r="B151" s="68"/>
      <c r="C151" s="72">
        <v>0</v>
      </c>
      <c r="D151" s="69"/>
      <c r="E151" s="70"/>
    </row>
    <row r="152" spans="1:5" s="62" customFormat="1" ht="15.75" customHeight="1">
      <c r="A152" s="282" t="s">
        <v>499</v>
      </c>
      <c r="B152" s="68"/>
      <c r="C152" s="72">
        <v>0</v>
      </c>
      <c r="D152" s="69"/>
      <c r="E152" s="70"/>
    </row>
    <row r="153" spans="1:5" s="62" customFormat="1" ht="15.75" customHeight="1">
      <c r="A153" s="283" t="s">
        <v>1133</v>
      </c>
      <c r="B153" s="68">
        <v>41</v>
      </c>
      <c r="C153" s="72">
        <v>101</v>
      </c>
      <c r="D153" s="69">
        <f>C153-B153</f>
        <v>60</v>
      </c>
      <c r="E153" s="70">
        <f>C153/B153*100</f>
        <v>246.34146341463415</v>
      </c>
    </row>
    <row r="154" spans="1:5" s="62" customFormat="1" ht="15.75" customHeight="1">
      <c r="A154" s="283" t="s">
        <v>368</v>
      </c>
      <c r="B154" s="68"/>
      <c r="C154" s="72">
        <v>30</v>
      </c>
      <c r="D154" s="69">
        <f>C154-B154</f>
        <v>30</v>
      </c>
      <c r="E154" s="70"/>
    </row>
    <row r="155" spans="1:5" s="62" customFormat="1" ht="15.75" customHeight="1">
      <c r="A155" s="283" t="s">
        <v>369</v>
      </c>
      <c r="B155" s="68">
        <v>15</v>
      </c>
      <c r="C155" s="72">
        <v>26</v>
      </c>
      <c r="D155" s="69">
        <f>C155-B155</f>
        <v>11</v>
      </c>
      <c r="E155" s="70">
        <f>C155/B155*100</f>
        <v>173.33333333333334</v>
      </c>
    </row>
    <row r="156" spans="1:5" s="62" customFormat="1" ht="15.75" customHeight="1">
      <c r="A156" s="284" t="s">
        <v>370</v>
      </c>
      <c r="B156" s="68"/>
      <c r="C156" s="68"/>
      <c r="D156" s="69"/>
      <c r="E156" s="70"/>
    </row>
    <row r="157" spans="1:7" s="62" customFormat="1" ht="15.75" customHeight="1">
      <c r="A157" s="282" t="s">
        <v>442</v>
      </c>
      <c r="B157" s="68"/>
      <c r="C157" s="72"/>
      <c r="D157" s="69"/>
      <c r="E157" s="70"/>
      <c r="F157" s="273"/>
      <c r="G157" s="274"/>
    </row>
    <row r="158" spans="1:7" s="62" customFormat="1" ht="15.75" customHeight="1">
      <c r="A158" s="282" t="s">
        <v>443</v>
      </c>
      <c r="B158" s="68"/>
      <c r="C158" s="72"/>
      <c r="D158" s="69"/>
      <c r="E158" s="70"/>
      <c r="F158" s="273"/>
      <c r="G158" s="274"/>
    </row>
    <row r="159" spans="1:7" s="62" customFormat="1" ht="15.75" customHeight="1">
      <c r="A159" s="282" t="s">
        <v>444</v>
      </c>
      <c r="B159" s="68"/>
      <c r="C159" s="72"/>
      <c r="D159" s="69"/>
      <c r="E159" s="70"/>
      <c r="F159" s="273"/>
      <c r="G159" s="274"/>
    </row>
    <row r="160" spans="1:7" s="62" customFormat="1" ht="15.75" customHeight="1">
      <c r="A160" s="283" t="s">
        <v>409</v>
      </c>
      <c r="B160" s="68"/>
      <c r="C160" s="72"/>
      <c r="D160" s="69"/>
      <c r="E160" s="70"/>
      <c r="F160" s="273"/>
      <c r="G160" s="274"/>
    </row>
    <row r="161" spans="1:7" s="62" customFormat="1" ht="15.75" customHeight="1">
      <c r="A161" s="283" t="s">
        <v>376</v>
      </c>
      <c r="B161" s="68"/>
      <c r="C161" s="72"/>
      <c r="D161" s="69"/>
      <c r="E161" s="70"/>
      <c r="F161" s="273"/>
      <c r="G161" s="274"/>
    </row>
    <row r="162" spans="1:7" s="62" customFormat="1" ht="15.75" customHeight="1">
      <c r="A162" s="283" t="s">
        <v>445</v>
      </c>
      <c r="B162" s="68">
        <v>26</v>
      </c>
      <c r="C162" s="72">
        <v>45</v>
      </c>
      <c r="D162" s="69">
        <f>C162-B162</f>
        <v>19</v>
      </c>
      <c r="E162" s="70">
        <f>C162/B162*100</f>
        <v>173.0769230769231</v>
      </c>
      <c r="F162" s="273"/>
      <c r="G162" s="274"/>
    </row>
    <row r="163" spans="1:7" s="62" customFormat="1" ht="15.75" customHeight="1">
      <c r="A163" s="282" t="s">
        <v>1134</v>
      </c>
      <c r="B163" s="68">
        <v>38</v>
      </c>
      <c r="C163" s="72">
        <v>42</v>
      </c>
      <c r="D163" s="69">
        <f>C163-B163</f>
        <v>4</v>
      </c>
      <c r="E163" s="70">
        <f>C163/B163*100</f>
        <v>110.5263157894737</v>
      </c>
      <c r="F163" s="273"/>
      <c r="G163" s="274"/>
    </row>
    <row r="164" spans="1:7" s="62" customFormat="1" ht="15.75" customHeight="1">
      <c r="A164" s="282" t="s">
        <v>368</v>
      </c>
      <c r="B164" s="277"/>
      <c r="C164" s="72">
        <v>0</v>
      </c>
      <c r="D164" s="278"/>
      <c r="E164" s="70"/>
      <c r="F164" s="273"/>
      <c r="G164" s="274"/>
    </row>
    <row r="165" spans="1:7" s="62" customFormat="1" ht="15.75" customHeight="1">
      <c r="A165" s="282" t="s">
        <v>369</v>
      </c>
      <c r="B165" s="277"/>
      <c r="C165" s="72">
        <v>4</v>
      </c>
      <c r="D165" s="278">
        <f>C165-B165</f>
        <v>4</v>
      </c>
      <c r="E165" s="70"/>
      <c r="F165" s="273"/>
      <c r="G165" s="274"/>
    </row>
    <row r="166" spans="1:7" s="62" customFormat="1" ht="15.75" customHeight="1">
      <c r="A166" s="283" t="s">
        <v>370</v>
      </c>
      <c r="B166" s="277"/>
      <c r="C166" s="72">
        <v>0</v>
      </c>
      <c r="D166" s="278"/>
      <c r="E166" s="70"/>
      <c r="F166" s="273"/>
      <c r="G166" s="274"/>
    </row>
    <row r="167" spans="1:7" s="62" customFormat="1" ht="15.75" customHeight="1">
      <c r="A167" s="283" t="s">
        <v>446</v>
      </c>
      <c r="B167" s="277"/>
      <c r="C167" s="72"/>
      <c r="D167" s="278"/>
      <c r="E167" s="279"/>
      <c r="F167" s="273"/>
      <c r="G167" s="274"/>
    </row>
    <row r="168" spans="1:5" s="62" customFormat="1" ht="15.75" customHeight="1">
      <c r="A168" s="283" t="s">
        <v>447</v>
      </c>
      <c r="B168" s="277"/>
      <c r="C168" s="277"/>
      <c r="D168" s="278"/>
      <c r="E168" s="279"/>
    </row>
    <row r="169" spans="1:5" s="62" customFormat="1" ht="15.75" customHeight="1">
      <c r="A169" s="283" t="s">
        <v>448</v>
      </c>
      <c r="B169" s="277"/>
      <c r="C169" s="72"/>
      <c r="D169" s="278"/>
      <c r="E169" s="279"/>
    </row>
    <row r="170" spans="1:5" s="62" customFormat="1" ht="15.75" customHeight="1">
      <c r="A170" s="282" t="s">
        <v>449</v>
      </c>
      <c r="B170" s="277"/>
      <c r="C170" s="72">
        <v>0</v>
      </c>
      <c r="D170" s="278"/>
      <c r="E170" s="279"/>
    </row>
    <row r="171" spans="1:5" s="62" customFormat="1" ht="15.75" customHeight="1">
      <c r="A171" s="282" t="s">
        <v>450</v>
      </c>
      <c r="B171" s="277"/>
      <c r="C171" s="72">
        <v>0</v>
      </c>
      <c r="D171" s="278"/>
      <c r="E171" s="279"/>
    </row>
    <row r="172" spans="1:5" s="62" customFormat="1" ht="15.75" customHeight="1">
      <c r="A172" s="282" t="s">
        <v>451</v>
      </c>
      <c r="B172" s="277"/>
      <c r="C172" s="72">
        <v>0</v>
      </c>
      <c r="D172" s="278"/>
      <c r="E172" s="279"/>
    </row>
    <row r="173" spans="1:5" s="62" customFormat="1" ht="15.75" customHeight="1">
      <c r="A173" s="283" t="s">
        <v>409</v>
      </c>
      <c r="B173" s="277"/>
      <c r="C173" s="72">
        <v>0</v>
      </c>
      <c r="D173" s="278"/>
      <c r="E173" s="279"/>
    </row>
    <row r="174" spans="1:5" s="62" customFormat="1" ht="15.75" customHeight="1">
      <c r="A174" s="283" t="s">
        <v>376</v>
      </c>
      <c r="B174" s="277"/>
      <c r="C174" s="72">
        <v>0</v>
      </c>
      <c r="D174" s="278"/>
      <c r="E174" s="279"/>
    </row>
    <row r="175" spans="1:5" s="62" customFormat="1" ht="15.75" customHeight="1">
      <c r="A175" s="283" t="s">
        <v>452</v>
      </c>
      <c r="B175" s="277">
        <v>38</v>
      </c>
      <c r="C175" s="72">
        <v>38</v>
      </c>
      <c r="D175" s="278"/>
      <c r="E175" s="279">
        <f>C175/B175*100</f>
        <v>100</v>
      </c>
    </row>
    <row r="176" spans="1:5" s="62" customFormat="1" ht="15.75" customHeight="1">
      <c r="A176" s="282" t="s">
        <v>1135</v>
      </c>
      <c r="B176" s="277">
        <v>4</v>
      </c>
      <c r="C176" s="277">
        <v>4</v>
      </c>
      <c r="D176" s="278"/>
      <c r="E176" s="279">
        <f>C176/B176*100</f>
        <v>100</v>
      </c>
    </row>
    <row r="177" spans="1:5" s="62" customFormat="1" ht="15.75" customHeight="1">
      <c r="A177" s="282" t="s">
        <v>368</v>
      </c>
      <c r="B177" s="277"/>
      <c r="C177" s="72">
        <v>0</v>
      </c>
      <c r="D177" s="278"/>
      <c r="E177" s="279"/>
    </row>
    <row r="178" spans="1:5" s="62" customFormat="1" ht="15.75" customHeight="1">
      <c r="A178" s="282" t="s">
        <v>369</v>
      </c>
      <c r="B178" s="277">
        <v>4</v>
      </c>
      <c r="C178" s="72">
        <v>4</v>
      </c>
      <c r="D178" s="278"/>
      <c r="E178" s="279">
        <f>C178/B178*100</f>
        <v>100</v>
      </c>
    </row>
    <row r="179" spans="1:5" s="62" customFormat="1" ht="15.75" customHeight="1">
      <c r="A179" s="283" t="s">
        <v>370</v>
      </c>
      <c r="B179" s="277"/>
      <c r="C179" s="72">
        <v>0</v>
      </c>
      <c r="D179" s="278"/>
      <c r="E179" s="279"/>
    </row>
    <row r="180" spans="1:5" s="62" customFormat="1" ht="15.75" customHeight="1">
      <c r="A180" s="283" t="s">
        <v>453</v>
      </c>
      <c r="B180" s="277"/>
      <c r="C180" s="72">
        <v>0</v>
      </c>
      <c r="D180" s="278"/>
      <c r="E180" s="279"/>
    </row>
    <row r="181" spans="1:5" s="62" customFormat="1" ht="15.75" customHeight="1">
      <c r="A181" s="283" t="s">
        <v>376</v>
      </c>
      <c r="B181" s="277"/>
      <c r="C181" s="72">
        <v>0</v>
      </c>
      <c r="D181" s="278"/>
      <c r="E181" s="279"/>
    </row>
    <row r="182" spans="1:5" s="62" customFormat="1" ht="15.75" customHeight="1">
      <c r="A182" s="282" t="s">
        <v>454</v>
      </c>
      <c r="B182" s="277"/>
      <c r="C182" s="72">
        <v>0</v>
      </c>
      <c r="D182" s="278"/>
      <c r="E182" s="279"/>
    </row>
    <row r="183" spans="1:5" s="62" customFormat="1" ht="15.75" customHeight="1">
      <c r="A183" s="282" t="s">
        <v>455</v>
      </c>
      <c r="B183" s="277">
        <v>598</v>
      </c>
      <c r="C183" s="72">
        <v>418</v>
      </c>
      <c r="D183" s="278">
        <f>C183-B183</f>
        <v>-180</v>
      </c>
      <c r="E183" s="279">
        <f>C183/B183*100</f>
        <v>69.89966555183946</v>
      </c>
    </row>
    <row r="184" spans="1:5" s="62" customFormat="1" ht="15.75" customHeight="1">
      <c r="A184" s="282" t="s">
        <v>368</v>
      </c>
      <c r="B184" s="277"/>
      <c r="C184" s="72">
        <v>0</v>
      </c>
      <c r="D184" s="278"/>
      <c r="E184" s="279"/>
    </row>
    <row r="185" spans="1:5" s="62" customFormat="1" ht="15.75" customHeight="1">
      <c r="A185" s="283" t="s">
        <v>369</v>
      </c>
      <c r="B185" s="72"/>
      <c r="C185" s="72">
        <v>0</v>
      </c>
      <c r="D185" s="278"/>
      <c r="E185" s="279"/>
    </row>
    <row r="186" spans="1:5" s="62" customFormat="1" ht="15.75" customHeight="1">
      <c r="A186" s="283" t="s">
        <v>370</v>
      </c>
      <c r="B186" s="277"/>
      <c r="C186" s="72">
        <v>0</v>
      </c>
      <c r="D186" s="278"/>
      <c r="E186" s="279"/>
    </row>
    <row r="187" spans="1:5" s="62" customFormat="1" ht="15.75" customHeight="1">
      <c r="A187" s="283" t="s">
        <v>456</v>
      </c>
      <c r="B187" s="277"/>
      <c r="C187" s="72">
        <v>0</v>
      </c>
      <c r="D187" s="278"/>
      <c r="E187" s="279"/>
    </row>
    <row r="188" spans="1:5" s="62" customFormat="1" ht="15.75" customHeight="1">
      <c r="A188" s="284" t="s">
        <v>457</v>
      </c>
      <c r="B188" s="277"/>
      <c r="C188" s="72">
        <v>0</v>
      </c>
      <c r="D188" s="278"/>
      <c r="E188" s="279"/>
    </row>
    <row r="189" spans="1:5" s="62" customFormat="1" ht="15.75" customHeight="1">
      <c r="A189" s="282" t="s">
        <v>458</v>
      </c>
      <c r="B189" s="277">
        <v>593</v>
      </c>
      <c r="C189" s="72">
        <v>412</v>
      </c>
      <c r="D189" s="278">
        <f>C189-B189</f>
        <v>-181</v>
      </c>
      <c r="E189" s="279">
        <f>C189/B189*100</f>
        <v>69.47723440134908</v>
      </c>
    </row>
    <row r="190" spans="1:5" s="62" customFormat="1" ht="15.75" customHeight="1">
      <c r="A190" s="282" t="s">
        <v>376</v>
      </c>
      <c r="B190" s="72"/>
      <c r="C190" s="72">
        <v>0</v>
      </c>
      <c r="D190" s="278"/>
      <c r="E190" s="279"/>
    </row>
    <row r="191" spans="1:5" s="62" customFormat="1" ht="15.75" customHeight="1">
      <c r="A191" s="282" t="s">
        <v>459</v>
      </c>
      <c r="B191" s="277">
        <v>5</v>
      </c>
      <c r="C191" s="72">
        <v>6</v>
      </c>
      <c r="D191" s="278">
        <f>C191-B191</f>
        <v>1</v>
      </c>
      <c r="E191" s="279">
        <f>C191/B191*100</f>
        <v>120</v>
      </c>
    </row>
    <row r="192" spans="1:5" s="62" customFormat="1" ht="15.75" customHeight="1">
      <c r="A192" s="283" t="s">
        <v>460</v>
      </c>
      <c r="B192" s="277">
        <v>262</v>
      </c>
      <c r="C192" s="72">
        <v>262</v>
      </c>
      <c r="D192" s="278"/>
      <c r="E192" s="279">
        <f>C192/B192*100</f>
        <v>100</v>
      </c>
    </row>
    <row r="193" spans="1:5" s="62" customFormat="1" ht="15.75" customHeight="1">
      <c r="A193" s="283" t="s">
        <v>368</v>
      </c>
      <c r="B193" s="277">
        <v>143</v>
      </c>
      <c r="C193" s="72">
        <v>130</v>
      </c>
      <c r="D193" s="278">
        <f>C193-B193</f>
        <v>-13</v>
      </c>
      <c r="E193" s="279">
        <f>C193/B193*100</f>
        <v>90.9090909090909</v>
      </c>
    </row>
    <row r="194" spans="1:5" s="62" customFormat="1" ht="15.75" customHeight="1">
      <c r="A194" s="283" t="s">
        <v>369</v>
      </c>
      <c r="B194" s="277">
        <v>5</v>
      </c>
      <c r="C194" s="72">
        <v>18</v>
      </c>
      <c r="D194" s="278">
        <f>C194-B194</f>
        <v>13</v>
      </c>
      <c r="E194" s="279">
        <f>C194/B194*100</f>
        <v>360</v>
      </c>
    </row>
    <row r="195" spans="1:5" s="62" customFormat="1" ht="15.75" customHeight="1">
      <c r="A195" s="282" t="s">
        <v>370</v>
      </c>
      <c r="B195" s="277"/>
      <c r="C195" s="72"/>
      <c r="D195" s="278"/>
      <c r="E195" s="279"/>
    </row>
    <row r="196" spans="1:5" s="62" customFormat="1" ht="15.75" customHeight="1">
      <c r="A196" s="282" t="s">
        <v>461</v>
      </c>
      <c r="B196" s="72">
        <v>89</v>
      </c>
      <c r="C196" s="72">
        <v>97</v>
      </c>
      <c r="D196" s="278">
        <f>C196-B196</f>
        <v>8</v>
      </c>
      <c r="E196" s="279">
        <f>C196/B196*100</f>
        <v>108.98876404494382</v>
      </c>
    </row>
    <row r="197" spans="1:5" s="62" customFormat="1" ht="15.75" customHeight="1" hidden="1">
      <c r="A197" s="282" t="s">
        <v>462</v>
      </c>
      <c r="B197" s="277">
        <v>25</v>
      </c>
      <c r="C197" s="72">
        <v>17</v>
      </c>
      <c r="D197" s="278"/>
      <c r="E197" s="279"/>
    </row>
    <row r="198" spans="1:5" s="62" customFormat="1" ht="15.75" customHeight="1" hidden="1">
      <c r="A198" s="283" t="s">
        <v>463</v>
      </c>
      <c r="B198" s="277">
        <v>132</v>
      </c>
      <c r="C198" s="72"/>
      <c r="D198" s="278"/>
      <c r="E198" s="279"/>
    </row>
    <row r="199" spans="1:5" s="62" customFormat="1" ht="15.75" customHeight="1" hidden="1">
      <c r="A199" s="283" t="s">
        <v>368</v>
      </c>
      <c r="B199" s="277">
        <v>102</v>
      </c>
      <c r="C199" s="72"/>
      <c r="D199" s="278"/>
      <c r="E199" s="279"/>
    </row>
    <row r="200" spans="1:5" s="62" customFormat="1" ht="15.75" customHeight="1" hidden="1">
      <c r="A200" s="283" t="s">
        <v>369</v>
      </c>
      <c r="B200" s="277"/>
      <c r="C200" s="72"/>
      <c r="D200" s="278"/>
      <c r="E200" s="279"/>
    </row>
    <row r="201" spans="1:5" s="62" customFormat="1" ht="15.75" customHeight="1" hidden="1">
      <c r="A201" s="284" t="s">
        <v>370</v>
      </c>
      <c r="B201" s="277"/>
      <c r="C201" s="72"/>
      <c r="D201" s="278"/>
      <c r="E201" s="279"/>
    </row>
    <row r="202" spans="1:5" s="62" customFormat="1" ht="15.75" customHeight="1" hidden="1">
      <c r="A202" s="282" t="s">
        <v>381</v>
      </c>
      <c r="B202" s="277"/>
      <c r="C202" s="72"/>
      <c r="D202" s="278"/>
      <c r="E202" s="279"/>
    </row>
    <row r="203" spans="1:5" s="62" customFormat="1" ht="15.75" customHeight="1" hidden="1">
      <c r="A203" s="282" t="s">
        <v>376</v>
      </c>
      <c r="B203" s="277"/>
      <c r="C203" s="72"/>
      <c r="D203" s="278"/>
      <c r="E203" s="279"/>
    </row>
    <row r="204" spans="1:5" s="62" customFormat="1" ht="15.75" customHeight="1" hidden="1">
      <c r="A204" s="282" t="s">
        <v>464</v>
      </c>
      <c r="B204" s="277">
        <v>30</v>
      </c>
      <c r="C204" s="72"/>
      <c r="D204" s="278"/>
      <c r="E204" s="279"/>
    </row>
    <row r="205" spans="1:5" s="62" customFormat="1" ht="15.75" customHeight="1" hidden="1">
      <c r="A205" s="283" t="s">
        <v>465</v>
      </c>
      <c r="B205" s="277">
        <v>431</v>
      </c>
      <c r="C205" s="72"/>
      <c r="D205" s="278"/>
      <c r="E205" s="279"/>
    </row>
    <row r="206" spans="1:5" s="62" customFormat="1" ht="15.75" customHeight="1">
      <c r="A206" s="283" t="s">
        <v>463</v>
      </c>
      <c r="B206" s="72">
        <v>132</v>
      </c>
      <c r="C206" s="72">
        <v>149</v>
      </c>
      <c r="D206" s="72">
        <f>D207+D209+D211+D212+D213+D214</f>
        <v>31</v>
      </c>
      <c r="E206" s="279">
        <f>C206/B206*100</f>
        <v>112.87878787878789</v>
      </c>
    </row>
    <row r="207" spans="1:5" s="62" customFormat="1" ht="15.75" customHeight="1">
      <c r="A207" s="283" t="s">
        <v>368</v>
      </c>
      <c r="B207" s="277">
        <v>102</v>
      </c>
      <c r="C207" s="72">
        <v>101</v>
      </c>
      <c r="D207" s="278">
        <f aca="true" t="shared" si="2" ref="D207:D213">C207-B207</f>
        <v>-1</v>
      </c>
      <c r="E207" s="279">
        <f aca="true" t="shared" si="3" ref="E207:E213">C207/B207*100</f>
        <v>99.01960784313727</v>
      </c>
    </row>
    <row r="208" spans="1:5" s="62" customFormat="1" ht="15.75" customHeight="1">
      <c r="A208" s="282" t="s">
        <v>369</v>
      </c>
      <c r="B208" s="277"/>
      <c r="C208" s="72">
        <v>2</v>
      </c>
      <c r="D208" s="278">
        <f t="shared" si="2"/>
        <v>2</v>
      </c>
      <c r="E208" s="279"/>
    </row>
    <row r="209" spans="1:5" s="62" customFormat="1" ht="15.75" customHeight="1">
      <c r="A209" s="282" t="s">
        <v>370</v>
      </c>
      <c r="B209" s="277"/>
      <c r="C209" s="72">
        <v>0</v>
      </c>
      <c r="D209" s="278"/>
      <c r="E209" s="279"/>
    </row>
    <row r="210" spans="1:5" s="62" customFormat="1" ht="15.75" customHeight="1">
      <c r="A210" s="282" t="s">
        <v>381</v>
      </c>
      <c r="B210" s="277"/>
      <c r="C210" s="72">
        <v>0</v>
      </c>
      <c r="D210" s="278"/>
      <c r="E210" s="279"/>
    </row>
    <row r="211" spans="1:5" s="62" customFormat="1" ht="15.75" customHeight="1">
      <c r="A211" s="283" t="s">
        <v>376</v>
      </c>
      <c r="B211" s="277"/>
      <c r="C211" s="72">
        <v>0</v>
      </c>
      <c r="D211" s="278"/>
      <c r="E211" s="279"/>
    </row>
    <row r="212" spans="1:5" s="62" customFormat="1" ht="15.75" customHeight="1">
      <c r="A212" s="283" t="s">
        <v>464</v>
      </c>
      <c r="B212" s="277">
        <v>30</v>
      </c>
      <c r="C212" s="72">
        <v>46</v>
      </c>
      <c r="D212" s="278">
        <f t="shared" si="2"/>
        <v>16</v>
      </c>
      <c r="E212" s="279">
        <f t="shared" si="3"/>
        <v>153.33333333333334</v>
      </c>
    </row>
    <row r="213" spans="1:5" s="62" customFormat="1" ht="15.75" customHeight="1">
      <c r="A213" s="283" t="s">
        <v>465</v>
      </c>
      <c r="B213" s="277">
        <v>431</v>
      </c>
      <c r="C213" s="72">
        <v>447</v>
      </c>
      <c r="D213" s="278">
        <f t="shared" si="2"/>
        <v>16</v>
      </c>
      <c r="E213" s="279">
        <f t="shared" si="3"/>
        <v>103.7122969837587</v>
      </c>
    </row>
    <row r="214" spans="1:5" s="62" customFormat="1" ht="15.75" customHeight="1">
      <c r="A214" s="283" t="s">
        <v>368</v>
      </c>
      <c r="B214" s="277">
        <v>207</v>
      </c>
      <c r="C214" s="72">
        <v>244</v>
      </c>
      <c r="D214" s="278"/>
      <c r="E214" s="279"/>
    </row>
    <row r="215" spans="1:5" s="62" customFormat="1" ht="15.75" customHeight="1">
      <c r="A215" s="282" t="s">
        <v>369</v>
      </c>
      <c r="B215" s="72">
        <v>0</v>
      </c>
      <c r="C215" s="72">
        <v>5</v>
      </c>
      <c r="D215" s="278">
        <f>C215-B215</f>
        <v>5</v>
      </c>
      <c r="E215" s="279"/>
    </row>
    <row r="216" spans="1:5" s="62" customFormat="1" ht="15.75" customHeight="1">
      <c r="A216" s="282" t="s">
        <v>370</v>
      </c>
      <c r="B216" s="277"/>
      <c r="C216" s="72">
        <v>0</v>
      </c>
      <c r="D216" s="278"/>
      <c r="E216" s="279"/>
    </row>
    <row r="217" spans="1:5" s="62" customFormat="1" ht="15.75" customHeight="1">
      <c r="A217" s="282" t="s">
        <v>466</v>
      </c>
      <c r="B217" s="277"/>
      <c r="C217" s="72">
        <v>0</v>
      </c>
      <c r="D217" s="278"/>
      <c r="E217" s="279"/>
    </row>
    <row r="218" spans="1:5" s="62" customFormat="1" ht="15.75" customHeight="1">
      <c r="A218" s="283" t="s">
        <v>467</v>
      </c>
      <c r="B218" s="277"/>
      <c r="C218" s="72">
        <v>0</v>
      </c>
      <c r="D218" s="278"/>
      <c r="E218" s="279"/>
    </row>
    <row r="219" spans="1:5" s="62" customFormat="1" ht="15.75" customHeight="1">
      <c r="A219" s="283" t="s">
        <v>376</v>
      </c>
      <c r="B219" s="277">
        <v>4</v>
      </c>
      <c r="C219" s="277">
        <v>11</v>
      </c>
      <c r="D219" s="278">
        <f>C219-B219</f>
        <v>7</v>
      </c>
      <c r="E219" s="279">
        <f>C219/B219*100</f>
        <v>275</v>
      </c>
    </row>
    <row r="220" spans="1:5" s="62" customFormat="1" ht="15.75" customHeight="1">
      <c r="A220" s="283" t="s">
        <v>468</v>
      </c>
      <c r="B220" s="277">
        <v>220</v>
      </c>
      <c r="C220" s="72">
        <v>187</v>
      </c>
      <c r="D220" s="278">
        <f>C220-B220</f>
        <v>-33</v>
      </c>
      <c r="E220" s="279">
        <f>C220/B220*100</f>
        <v>85</v>
      </c>
    </row>
    <row r="221" spans="1:5" s="62" customFormat="1" ht="15.75" customHeight="1">
      <c r="A221" s="282" t="s">
        <v>469</v>
      </c>
      <c r="B221" s="277">
        <v>995</v>
      </c>
      <c r="C221" s="72">
        <v>1094</v>
      </c>
      <c r="D221" s="278">
        <f>C221-B221</f>
        <v>99</v>
      </c>
      <c r="E221" s="279">
        <f>C221/B221*100</f>
        <v>109.94974874371859</v>
      </c>
    </row>
    <row r="222" spans="1:5" s="62" customFormat="1" ht="15.75" customHeight="1">
      <c r="A222" s="282" t="s">
        <v>368</v>
      </c>
      <c r="B222" s="277">
        <v>462</v>
      </c>
      <c r="C222" s="72">
        <v>517</v>
      </c>
      <c r="D222" s="278">
        <f>C222-B222</f>
        <v>55</v>
      </c>
      <c r="E222" s="279">
        <f>C222/B222*100</f>
        <v>111.90476190476191</v>
      </c>
    </row>
    <row r="223" spans="1:5" s="62" customFormat="1" ht="15.75" customHeight="1">
      <c r="A223" s="282" t="s">
        <v>369</v>
      </c>
      <c r="B223" s="277">
        <v>20</v>
      </c>
      <c r="C223" s="72">
        <v>10</v>
      </c>
      <c r="D223" s="278">
        <f>C223-B223</f>
        <v>-10</v>
      </c>
      <c r="E223" s="279">
        <f>C223/B223*100</f>
        <v>50</v>
      </c>
    </row>
    <row r="224" spans="1:5" s="62" customFormat="1" ht="15.75" customHeight="1">
      <c r="A224" s="283" t="s">
        <v>370</v>
      </c>
      <c r="B224" s="277"/>
      <c r="C224" s="72">
        <v>0</v>
      </c>
      <c r="D224" s="278"/>
      <c r="E224" s="279"/>
    </row>
    <row r="225" spans="1:5" s="62" customFormat="1" ht="15.75" customHeight="1">
      <c r="A225" s="283" t="s">
        <v>470</v>
      </c>
      <c r="B225" s="277"/>
      <c r="C225" s="72">
        <v>0</v>
      </c>
      <c r="D225" s="278"/>
      <c r="E225" s="279"/>
    </row>
    <row r="226" spans="1:5" s="62" customFormat="1" ht="15.75" customHeight="1">
      <c r="A226" s="283" t="s">
        <v>376</v>
      </c>
      <c r="B226" s="277"/>
      <c r="C226" s="72">
        <v>0</v>
      </c>
      <c r="D226" s="278"/>
      <c r="E226" s="279"/>
    </row>
    <row r="227" spans="1:5" s="62" customFormat="1" ht="15.75" customHeight="1">
      <c r="A227" s="284" t="s">
        <v>471</v>
      </c>
      <c r="B227" s="277">
        <v>513</v>
      </c>
      <c r="C227" s="277">
        <v>567</v>
      </c>
      <c r="D227" s="278">
        <f aca="true" t="shared" si="4" ref="D227:D285">C227-B227</f>
        <v>54</v>
      </c>
      <c r="E227" s="279">
        <f>C227/B227*100</f>
        <v>110.5263157894737</v>
      </c>
    </row>
    <row r="228" spans="1:5" s="62" customFormat="1" ht="15.75" customHeight="1">
      <c r="A228" s="282" t="s">
        <v>472</v>
      </c>
      <c r="B228" s="277">
        <v>206</v>
      </c>
      <c r="C228" s="72">
        <v>235</v>
      </c>
      <c r="D228" s="278">
        <f t="shared" si="4"/>
        <v>29</v>
      </c>
      <c r="E228" s="279">
        <f>C228/B228*100</f>
        <v>114.07766990291262</v>
      </c>
    </row>
    <row r="229" spans="1:5" s="62" customFormat="1" ht="15.75" customHeight="1">
      <c r="A229" s="282" t="s">
        <v>368</v>
      </c>
      <c r="B229" s="277">
        <v>68</v>
      </c>
      <c r="C229" s="72">
        <v>193</v>
      </c>
      <c r="D229" s="278">
        <f t="shared" si="4"/>
        <v>125</v>
      </c>
      <c r="E229" s="279">
        <f>C229/B229*100</f>
        <v>283.8235294117647</v>
      </c>
    </row>
    <row r="230" spans="1:5" s="62" customFormat="1" ht="15.75" customHeight="1">
      <c r="A230" s="282" t="s">
        <v>369</v>
      </c>
      <c r="B230" s="277">
        <v>4</v>
      </c>
      <c r="C230" s="72">
        <v>4</v>
      </c>
      <c r="D230" s="278"/>
      <c r="E230" s="279">
        <f>C230/B230*100</f>
        <v>100</v>
      </c>
    </row>
    <row r="231" spans="1:5" s="62" customFormat="1" ht="15.75" customHeight="1">
      <c r="A231" s="283" t="s">
        <v>370</v>
      </c>
      <c r="B231" s="277"/>
      <c r="C231" s="72">
        <v>0</v>
      </c>
      <c r="D231" s="278"/>
      <c r="E231" s="279"/>
    </row>
    <row r="232" spans="1:5" s="62" customFormat="1" ht="15.75" customHeight="1">
      <c r="A232" s="283" t="s">
        <v>376</v>
      </c>
      <c r="B232" s="277"/>
      <c r="C232" s="72">
        <v>0</v>
      </c>
      <c r="D232" s="278"/>
      <c r="E232" s="279"/>
    </row>
    <row r="233" spans="1:5" s="62" customFormat="1" ht="15.75" customHeight="1">
      <c r="A233" s="283" t="s">
        <v>473</v>
      </c>
      <c r="B233" s="277">
        <v>134</v>
      </c>
      <c r="C233" s="72">
        <v>38</v>
      </c>
      <c r="D233" s="278">
        <f t="shared" si="4"/>
        <v>-96</v>
      </c>
      <c r="E233" s="279">
        <f>C233/B233*100</f>
        <v>28.35820895522388</v>
      </c>
    </row>
    <row r="234" spans="1:5" s="62" customFormat="1" ht="15.75" customHeight="1">
      <c r="A234" s="282" t="s">
        <v>474</v>
      </c>
      <c r="B234" s="277">
        <v>229</v>
      </c>
      <c r="C234" s="72">
        <v>220</v>
      </c>
      <c r="D234" s="278">
        <f t="shared" si="4"/>
        <v>-9</v>
      </c>
      <c r="E234" s="279">
        <f>C234/B234*100</f>
        <v>96.06986899563319</v>
      </c>
    </row>
    <row r="235" spans="1:5" s="62" customFormat="1" ht="15.75" customHeight="1">
      <c r="A235" s="282" t="s">
        <v>368</v>
      </c>
      <c r="B235" s="277">
        <v>133</v>
      </c>
      <c r="C235" s="72">
        <v>143</v>
      </c>
      <c r="D235" s="278">
        <f t="shared" si="4"/>
        <v>10</v>
      </c>
      <c r="E235" s="279">
        <f>C235/B235*100</f>
        <v>107.51879699248121</v>
      </c>
    </row>
    <row r="236" spans="1:5" s="62" customFormat="1" ht="15.75" customHeight="1">
      <c r="A236" s="282" t="s">
        <v>369</v>
      </c>
      <c r="B236" s="277">
        <v>35</v>
      </c>
      <c r="C236" s="72">
        <v>3</v>
      </c>
      <c r="D236" s="278">
        <f t="shared" si="4"/>
        <v>-32</v>
      </c>
      <c r="E236" s="279">
        <f>C236/B236*100</f>
        <v>8.571428571428571</v>
      </c>
    </row>
    <row r="237" spans="1:5" s="73" customFormat="1" ht="14.25">
      <c r="A237" s="283" t="s">
        <v>370</v>
      </c>
      <c r="B237" s="83"/>
      <c r="C237" s="83"/>
      <c r="D237" s="278"/>
      <c r="E237" s="279"/>
    </row>
    <row r="238" spans="1:5" s="73" customFormat="1" ht="18.75" customHeight="1">
      <c r="A238" s="283" t="s">
        <v>376</v>
      </c>
      <c r="B238" s="280"/>
      <c r="C238" s="280"/>
      <c r="D238" s="278"/>
      <c r="E238" s="279"/>
    </row>
    <row r="239" spans="1:5" ht="14.25">
      <c r="A239" s="283" t="s">
        <v>475</v>
      </c>
      <c r="B239" s="276">
        <v>61</v>
      </c>
      <c r="C239" s="276">
        <v>74</v>
      </c>
      <c r="D239" s="278">
        <f t="shared" si="4"/>
        <v>13</v>
      </c>
      <c r="E239" s="279">
        <f>C239/B239*100</f>
        <v>121.31147540983606</v>
      </c>
    </row>
    <row r="240" spans="1:5" ht="14.25">
      <c r="A240" s="283" t="s">
        <v>476</v>
      </c>
      <c r="B240" s="276">
        <v>167</v>
      </c>
      <c r="C240" s="276">
        <v>198</v>
      </c>
      <c r="D240" s="278">
        <f t="shared" si="4"/>
        <v>31</v>
      </c>
      <c r="E240" s="279">
        <f>C240/B240*100</f>
        <v>118.562874251497</v>
      </c>
    </row>
    <row r="241" spans="1:5" ht="14.25">
      <c r="A241" s="282" t="s">
        <v>368</v>
      </c>
      <c r="B241" s="276">
        <v>112</v>
      </c>
      <c r="C241" s="276">
        <v>128</v>
      </c>
      <c r="D241" s="278">
        <f t="shared" si="4"/>
        <v>16</v>
      </c>
      <c r="E241" s="279">
        <f>C241/B241*100</f>
        <v>114.28571428571428</v>
      </c>
    </row>
    <row r="242" spans="1:5" ht="14.25">
      <c r="A242" s="282" t="s">
        <v>369</v>
      </c>
      <c r="B242" s="276">
        <v>7</v>
      </c>
      <c r="C242" s="276">
        <v>2</v>
      </c>
      <c r="D242" s="278">
        <f t="shared" si="4"/>
        <v>-5</v>
      </c>
      <c r="E242" s="279">
        <f>C242/B242*100</f>
        <v>28.57142857142857</v>
      </c>
    </row>
    <row r="243" spans="1:5" ht="14.25">
      <c r="A243" s="282" t="s">
        <v>370</v>
      </c>
      <c r="B243" s="276"/>
      <c r="C243" s="276">
        <v>0</v>
      </c>
      <c r="D243" s="278"/>
      <c r="E243" s="279"/>
    </row>
    <row r="244" spans="1:5" ht="14.25">
      <c r="A244" s="283" t="s">
        <v>376</v>
      </c>
      <c r="B244" s="276"/>
      <c r="C244" s="276">
        <v>0</v>
      </c>
      <c r="D244" s="278"/>
      <c r="E244" s="279"/>
    </row>
    <row r="245" spans="1:5" ht="14.25">
      <c r="A245" s="283" t="s">
        <v>477</v>
      </c>
      <c r="B245" s="276">
        <v>48</v>
      </c>
      <c r="C245" s="276">
        <v>68</v>
      </c>
      <c r="D245" s="278">
        <f t="shared" si="4"/>
        <v>20</v>
      </c>
      <c r="E245" s="279">
        <f>C245/B245*100</f>
        <v>141.66666666666669</v>
      </c>
    </row>
    <row r="246" spans="1:5" ht="14.25">
      <c r="A246" s="283" t="s">
        <v>478</v>
      </c>
      <c r="B246" s="276">
        <v>118</v>
      </c>
      <c r="C246" s="276">
        <v>263</v>
      </c>
      <c r="D246" s="278">
        <f t="shared" si="4"/>
        <v>145</v>
      </c>
      <c r="E246" s="279">
        <f>C246/B246*100</f>
        <v>222.88135593220338</v>
      </c>
    </row>
    <row r="247" spans="1:5" ht="14.25">
      <c r="A247" s="285" t="s">
        <v>368</v>
      </c>
      <c r="B247" s="276">
        <v>47</v>
      </c>
      <c r="C247" s="276">
        <v>90</v>
      </c>
      <c r="D247" s="278">
        <f t="shared" si="4"/>
        <v>43</v>
      </c>
      <c r="E247" s="279">
        <f>C247/B247*100</f>
        <v>191.48936170212767</v>
      </c>
    </row>
    <row r="248" spans="1:5" ht="14.25">
      <c r="A248" s="285" t="s">
        <v>369</v>
      </c>
      <c r="B248" s="276">
        <v>0</v>
      </c>
      <c r="C248" s="276">
        <v>2</v>
      </c>
      <c r="D248" s="278">
        <f t="shared" si="4"/>
        <v>2</v>
      </c>
      <c r="E248" s="279"/>
    </row>
    <row r="249" spans="1:5" ht="14.25">
      <c r="A249" s="285" t="s">
        <v>370</v>
      </c>
      <c r="B249" s="276">
        <v>11</v>
      </c>
      <c r="C249" s="276">
        <v>27</v>
      </c>
      <c r="D249" s="278">
        <f t="shared" si="4"/>
        <v>16</v>
      </c>
      <c r="E249" s="279">
        <f>C249/B249*100</f>
        <v>245.45454545454547</v>
      </c>
    </row>
    <row r="250" spans="1:5" ht="14.25">
      <c r="A250" s="285" t="s">
        <v>376</v>
      </c>
      <c r="B250" s="276">
        <v>57</v>
      </c>
      <c r="C250" s="276">
        <v>140</v>
      </c>
      <c r="D250" s="278">
        <f t="shared" si="4"/>
        <v>83</v>
      </c>
      <c r="E250" s="279">
        <f>C250/B250*100</f>
        <v>245.61403508771932</v>
      </c>
    </row>
    <row r="251" spans="1:5" ht="14.25">
      <c r="A251" s="285" t="s">
        <v>479</v>
      </c>
      <c r="B251" s="276">
        <v>3</v>
      </c>
      <c r="C251" s="276">
        <v>4</v>
      </c>
      <c r="D251" s="278">
        <f t="shared" si="4"/>
        <v>1</v>
      </c>
      <c r="E251" s="279">
        <f>C251/B251*100</f>
        <v>133.33333333333331</v>
      </c>
    </row>
    <row r="252" spans="1:5" ht="14.25">
      <c r="A252" s="285" t="s">
        <v>480</v>
      </c>
      <c r="B252" s="276">
        <v>0</v>
      </c>
      <c r="C252" s="276">
        <v>14</v>
      </c>
      <c r="D252" s="278">
        <f t="shared" si="4"/>
        <v>14</v>
      </c>
      <c r="E252" s="279"/>
    </row>
    <row r="253" spans="1:5" ht="14.25">
      <c r="A253" s="285" t="s">
        <v>481</v>
      </c>
      <c r="B253" s="276"/>
      <c r="C253" s="276"/>
      <c r="D253" s="278"/>
      <c r="E253" s="279"/>
    </row>
    <row r="254" spans="1:5" ht="14.25">
      <c r="A254" s="285" t="s">
        <v>482</v>
      </c>
      <c r="B254" s="276"/>
      <c r="C254" s="276">
        <v>14</v>
      </c>
      <c r="D254" s="278">
        <f t="shared" si="4"/>
        <v>14</v>
      </c>
      <c r="E254" s="279"/>
    </row>
    <row r="255" spans="1:5" ht="14.25">
      <c r="A255" s="285" t="s">
        <v>1132</v>
      </c>
      <c r="B255" s="276">
        <v>0</v>
      </c>
      <c r="C255" s="276"/>
      <c r="D255" s="278"/>
      <c r="E255" s="279"/>
    </row>
    <row r="256" spans="1:5" ht="14.25">
      <c r="A256" s="285" t="s">
        <v>500</v>
      </c>
      <c r="B256" s="276"/>
      <c r="C256" s="276"/>
      <c r="D256" s="278"/>
      <c r="E256" s="279"/>
    </row>
    <row r="257" spans="1:5" ht="14.25">
      <c r="A257" s="285" t="s">
        <v>501</v>
      </c>
      <c r="B257" s="276"/>
      <c r="C257" s="276"/>
      <c r="D257" s="278"/>
      <c r="E257" s="279"/>
    </row>
    <row r="258" spans="1:5" ht="14.25">
      <c r="A258" s="285" t="s">
        <v>1136</v>
      </c>
      <c r="B258" s="276">
        <v>218</v>
      </c>
      <c r="C258" s="276">
        <v>259</v>
      </c>
      <c r="D258" s="278">
        <f t="shared" si="4"/>
        <v>41</v>
      </c>
      <c r="E258" s="279">
        <f>C258/B258*100</f>
        <v>118.80733944954129</v>
      </c>
    </row>
    <row r="259" spans="1:5" ht="14.25">
      <c r="A259" s="285" t="s">
        <v>502</v>
      </c>
      <c r="B259" s="276">
        <v>152</v>
      </c>
      <c r="C259" s="276">
        <v>172</v>
      </c>
      <c r="D259" s="278">
        <f t="shared" si="4"/>
        <v>20</v>
      </c>
      <c r="E259" s="279">
        <f>C259/B259*100</f>
        <v>113.1578947368421</v>
      </c>
    </row>
    <row r="260" spans="1:5" ht="14.25">
      <c r="A260" s="285" t="s">
        <v>503</v>
      </c>
      <c r="B260" s="276"/>
      <c r="C260" s="276"/>
      <c r="D260" s="278"/>
      <c r="E260" s="279"/>
    </row>
    <row r="261" spans="1:5" ht="14.25">
      <c r="A261" s="285" t="s">
        <v>504</v>
      </c>
      <c r="B261" s="276"/>
      <c r="C261" s="276"/>
      <c r="D261" s="278"/>
      <c r="E261" s="279"/>
    </row>
    <row r="262" spans="1:5" ht="14.25">
      <c r="A262" s="285" t="s">
        <v>505</v>
      </c>
      <c r="B262" s="276"/>
      <c r="C262" s="276"/>
      <c r="D262" s="278"/>
      <c r="E262" s="279"/>
    </row>
    <row r="263" spans="1:5" ht="14.25">
      <c r="A263" s="285" t="s">
        <v>506</v>
      </c>
      <c r="B263" s="276"/>
      <c r="C263" s="276"/>
      <c r="D263" s="278"/>
      <c r="E263" s="279"/>
    </row>
    <row r="264" spans="1:5" ht="14.25">
      <c r="A264" s="285" t="s">
        <v>507</v>
      </c>
      <c r="B264" s="276"/>
      <c r="C264" s="276"/>
      <c r="D264" s="278"/>
      <c r="E264" s="279"/>
    </row>
    <row r="265" spans="1:5" ht="14.25">
      <c r="A265" s="285" t="s">
        <v>508</v>
      </c>
      <c r="B265" s="276"/>
      <c r="C265" s="276"/>
      <c r="D265" s="278"/>
      <c r="E265" s="279"/>
    </row>
    <row r="266" spans="1:5" ht="14.25">
      <c r="A266" s="285" t="s">
        <v>509</v>
      </c>
      <c r="B266" s="72"/>
      <c r="C266" s="72"/>
      <c r="D266" s="72"/>
      <c r="E266" s="279"/>
    </row>
    <row r="267" spans="1:5" ht="14.25">
      <c r="A267" s="285" t="s">
        <v>510</v>
      </c>
      <c r="B267" s="72">
        <v>152</v>
      </c>
      <c r="C267" s="72">
        <v>172</v>
      </c>
      <c r="D267" s="72">
        <f t="shared" si="4"/>
        <v>20</v>
      </c>
      <c r="E267" s="279">
        <f>C267/B267*100</f>
        <v>113.1578947368421</v>
      </c>
    </row>
    <row r="268" spans="1:5" ht="14.25">
      <c r="A268" s="285" t="s">
        <v>511</v>
      </c>
      <c r="B268" s="72">
        <v>66</v>
      </c>
      <c r="C268" s="72">
        <v>87</v>
      </c>
      <c r="D268" s="72">
        <f t="shared" si="4"/>
        <v>21</v>
      </c>
      <c r="E268" s="279">
        <f>C268/B268*100</f>
        <v>131.8181818181818</v>
      </c>
    </row>
    <row r="269" spans="1:5" ht="14.25">
      <c r="A269" s="285" t="s">
        <v>1137</v>
      </c>
      <c r="B269" s="72">
        <v>12512</v>
      </c>
      <c r="C269" s="72">
        <v>13414</v>
      </c>
      <c r="D269" s="72">
        <f t="shared" si="4"/>
        <v>902</v>
      </c>
      <c r="E269" s="279">
        <f>C269/B269*100</f>
        <v>107.20907928388748</v>
      </c>
    </row>
    <row r="270" spans="1:5" ht="14.25">
      <c r="A270" s="285" t="s">
        <v>512</v>
      </c>
      <c r="B270" s="72">
        <v>504</v>
      </c>
      <c r="C270" s="72">
        <v>542</v>
      </c>
      <c r="D270" s="72">
        <f t="shared" si="4"/>
        <v>38</v>
      </c>
      <c r="E270" s="279">
        <f>C270/B270*100</f>
        <v>107.53968253968253</v>
      </c>
    </row>
    <row r="271" spans="1:5" ht="14.25">
      <c r="A271" s="285" t="s">
        <v>513</v>
      </c>
      <c r="B271" s="72">
        <v>64</v>
      </c>
      <c r="C271" s="72">
        <v>80</v>
      </c>
      <c r="D271" s="72">
        <f t="shared" si="4"/>
        <v>16</v>
      </c>
      <c r="E271" s="279">
        <f>C271/B271*100</f>
        <v>125</v>
      </c>
    </row>
    <row r="272" spans="1:5" ht="14.25">
      <c r="A272" s="285" t="s">
        <v>514</v>
      </c>
      <c r="B272" s="72"/>
      <c r="C272" s="72">
        <v>0</v>
      </c>
      <c r="D272" s="72"/>
      <c r="E272" s="279"/>
    </row>
    <row r="273" spans="1:5" ht="14.25">
      <c r="A273" s="285" t="s">
        <v>515</v>
      </c>
      <c r="B273" s="72">
        <v>440</v>
      </c>
      <c r="C273" s="72">
        <v>462</v>
      </c>
      <c r="D273" s="72">
        <f t="shared" si="4"/>
        <v>22</v>
      </c>
      <c r="E273" s="279">
        <f>C273/B273*100</f>
        <v>105</v>
      </c>
    </row>
    <row r="274" spans="1:5" ht="14.25">
      <c r="A274" s="285" t="s">
        <v>516</v>
      </c>
      <c r="B274" s="72"/>
      <c r="C274" s="72">
        <v>0</v>
      </c>
      <c r="D274" s="72"/>
      <c r="E274" s="279"/>
    </row>
    <row r="275" spans="1:5" ht="14.25">
      <c r="A275" s="285" t="s">
        <v>517</v>
      </c>
      <c r="B275" s="72"/>
      <c r="C275" s="72">
        <v>0</v>
      </c>
      <c r="D275" s="72"/>
      <c r="E275" s="279"/>
    </row>
    <row r="276" spans="1:5" ht="14.25">
      <c r="A276" s="285" t="s">
        <v>518</v>
      </c>
      <c r="B276" s="72"/>
      <c r="C276" s="72">
        <v>0</v>
      </c>
      <c r="D276" s="72"/>
      <c r="E276" s="279"/>
    </row>
    <row r="277" spans="1:5" ht="14.25">
      <c r="A277" s="285" t="s">
        <v>519</v>
      </c>
      <c r="B277" s="72"/>
      <c r="C277" s="72">
        <v>0</v>
      </c>
      <c r="D277" s="72"/>
      <c r="E277" s="279"/>
    </row>
    <row r="278" spans="1:5" ht="14.25">
      <c r="A278" s="285" t="s">
        <v>520</v>
      </c>
      <c r="B278" s="72"/>
      <c r="C278" s="72">
        <v>0</v>
      </c>
      <c r="D278" s="72"/>
      <c r="E278" s="279"/>
    </row>
    <row r="279" spans="1:5" ht="14.25">
      <c r="A279" s="285" t="s">
        <v>521</v>
      </c>
      <c r="B279" s="72"/>
      <c r="C279" s="72">
        <v>0</v>
      </c>
      <c r="D279" s="72"/>
      <c r="E279" s="279"/>
    </row>
    <row r="280" spans="1:5" ht="14.25">
      <c r="A280" s="285" t="s">
        <v>522</v>
      </c>
      <c r="B280" s="72"/>
      <c r="C280" s="72">
        <v>0</v>
      </c>
      <c r="D280" s="72"/>
      <c r="E280" s="279"/>
    </row>
    <row r="281" spans="1:5" ht="14.25">
      <c r="A281" s="285" t="s">
        <v>523</v>
      </c>
      <c r="B281" s="72">
        <v>7589</v>
      </c>
      <c r="C281" s="72">
        <v>8995</v>
      </c>
      <c r="D281" s="72">
        <f t="shared" si="4"/>
        <v>1406</v>
      </c>
      <c r="E281" s="279">
        <f>C281/B281*100</f>
        <v>118.52681512715773</v>
      </c>
    </row>
    <row r="282" spans="1:5" ht="14.25">
      <c r="A282" s="285" t="s">
        <v>368</v>
      </c>
      <c r="B282" s="72">
        <v>4377</v>
      </c>
      <c r="C282" s="72">
        <v>4856</v>
      </c>
      <c r="D282" s="72">
        <f t="shared" si="4"/>
        <v>479</v>
      </c>
      <c r="E282" s="279">
        <f>C282/B282*100</f>
        <v>110.94356865432944</v>
      </c>
    </row>
    <row r="283" spans="1:5" ht="14.25">
      <c r="A283" s="285" t="s">
        <v>369</v>
      </c>
      <c r="B283" s="72">
        <v>176</v>
      </c>
      <c r="C283" s="72">
        <v>273</v>
      </c>
      <c r="D283" s="72">
        <f t="shared" si="4"/>
        <v>97</v>
      </c>
      <c r="E283" s="279">
        <f>C283/B283*100</f>
        <v>155.11363636363635</v>
      </c>
    </row>
    <row r="284" spans="1:5" ht="14.25">
      <c r="A284" s="285" t="s">
        <v>370</v>
      </c>
      <c r="B284" s="72"/>
      <c r="C284" s="72">
        <v>0</v>
      </c>
      <c r="D284" s="72"/>
      <c r="E284" s="279"/>
    </row>
    <row r="285" spans="1:5" ht="14.25">
      <c r="A285" s="285" t="s">
        <v>524</v>
      </c>
      <c r="B285" s="72"/>
      <c r="C285" s="72">
        <v>25</v>
      </c>
      <c r="D285" s="72">
        <f t="shared" si="4"/>
        <v>25</v>
      </c>
      <c r="E285" s="279"/>
    </row>
    <row r="286" spans="1:5" ht="14.25">
      <c r="A286" s="285" t="s">
        <v>525</v>
      </c>
      <c r="B286" s="72"/>
      <c r="C286" s="72">
        <v>0</v>
      </c>
      <c r="D286" s="72"/>
      <c r="E286" s="279"/>
    </row>
    <row r="287" spans="1:5" ht="14.25">
      <c r="A287" s="285" t="s">
        <v>526</v>
      </c>
      <c r="B287" s="72"/>
      <c r="C287" s="72">
        <v>0</v>
      </c>
      <c r="D287" s="72"/>
      <c r="E287" s="279"/>
    </row>
    <row r="288" spans="1:5" ht="14.25">
      <c r="A288" s="285" t="s">
        <v>527</v>
      </c>
      <c r="B288" s="72"/>
      <c r="C288" s="72">
        <v>0</v>
      </c>
      <c r="D288" s="72"/>
      <c r="E288" s="279"/>
    </row>
    <row r="289" spans="1:5" ht="14.25">
      <c r="A289" s="285" t="s">
        <v>528</v>
      </c>
      <c r="B289" s="72"/>
      <c r="C289" s="72">
        <v>0</v>
      </c>
      <c r="D289" s="72"/>
      <c r="E289" s="279"/>
    </row>
    <row r="290" spans="1:5" ht="14.25">
      <c r="A290" s="285" t="s">
        <v>529</v>
      </c>
      <c r="B290" s="72"/>
      <c r="C290" s="72">
        <v>0</v>
      </c>
      <c r="D290" s="72"/>
      <c r="E290" s="279"/>
    </row>
    <row r="291" spans="1:5" ht="14.25">
      <c r="A291" s="285" t="s">
        <v>530</v>
      </c>
      <c r="B291" s="72"/>
      <c r="C291" s="72">
        <v>0</v>
      </c>
      <c r="D291" s="72"/>
      <c r="E291" s="279"/>
    </row>
    <row r="292" spans="1:5" ht="14.25">
      <c r="A292" s="285" t="s">
        <v>531</v>
      </c>
      <c r="B292" s="72">
        <v>115</v>
      </c>
      <c r="C292" s="72">
        <v>119</v>
      </c>
      <c r="D292" s="72">
        <f aca="true" t="shared" si="5" ref="D292:D354">C292-B292</f>
        <v>4</v>
      </c>
      <c r="E292" s="279">
        <f>C292/B292*100</f>
        <v>103.47826086956522</v>
      </c>
    </row>
    <row r="293" spans="1:5" ht="14.25">
      <c r="A293" s="285" t="s">
        <v>532</v>
      </c>
      <c r="B293" s="72"/>
      <c r="C293" s="72">
        <v>73</v>
      </c>
      <c r="D293" s="72">
        <f t="shared" si="5"/>
        <v>73</v>
      </c>
      <c r="E293" s="279"/>
    </row>
    <row r="294" spans="1:5" ht="14.25">
      <c r="A294" s="285" t="s">
        <v>533</v>
      </c>
      <c r="B294" s="72"/>
      <c r="C294" s="72">
        <v>0</v>
      </c>
      <c r="D294" s="72"/>
      <c r="E294" s="279"/>
    </row>
    <row r="295" spans="1:5" ht="14.25">
      <c r="A295" s="285" t="s">
        <v>534</v>
      </c>
      <c r="B295" s="72"/>
      <c r="C295" s="72">
        <v>0</v>
      </c>
      <c r="D295" s="72"/>
      <c r="E295" s="279"/>
    </row>
    <row r="296" spans="1:5" ht="14.25">
      <c r="A296" s="285" t="s">
        <v>535</v>
      </c>
      <c r="B296" s="72"/>
      <c r="C296" s="72">
        <v>0</v>
      </c>
      <c r="D296" s="72"/>
      <c r="E296" s="279"/>
    </row>
    <row r="297" spans="1:5" ht="14.25">
      <c r="A297" s="285" t="s">
        <v>536</v>
      </c>
      <c r="B297" s="72"/>
      <c r="C297" s="72">
        <v>0</v>
      </c>
      <c r="D297" s="72"/>
      <c r="E297" s="279"/>
    </row>
    <row r="298" spans="1:5" ht="14.25">
      <c r="A298" s="285" t="s">
        <v>537</v>
      </c>
      <c r="B298" s="72">
        <v>303</v>
      </c>
      <c r="C298" s="72">
        <v>336</v>
      </c>
      <c r="D298" s="72">
        <f t="shared" si="5"/>
        <v>33</v>
      </c>
      <c r="E298" s="279">
        <f>C298/B298*100</f>
        <v>110.8910891089109</v>
      </c>
    </row>
    <row r="299" spans="1:5" ht="14.25">
      <c r="A299" s="285" t="s">
        <v>538</v>
      </c>
      <c r="B299" s="72"/>
      <c r="C299" s="72">
        <v>0</v>
      </c>
      <c r="D299" s="72"/>
      <c r="E299" s="279"/>
    </row>
    <row r="300" spans="1:5" ht="14.25">
      <c r="A300" s="285" t="s">
        <v>409</v>
      </c>
      <c r="B300" s="72"/>
      <c r="C300" s="72">
        <v>0</v>
      </c>
      <c r="D300" s="72"/>
      <c r="E300" s="279"/>
    </row>
    <row r="301" spans="1:5" ht="14.25">
      <c r="A301" s="285" t="s">
        <v>376</v>
      </c>
      <c r="B301" s="72"/>
      <c r="C301" s="72">
        <v>0</v>
      </c>
      <c r="D301" s="72"/>
      <c r="E301" s="279"/>
    </row>
    <row r="302" spans="1:5" ht="14.25">
      <c r="A302" s="285" t="s">
        <v>539</v>
      </c>
      <c r="B302" s="72">
        <v>2618</v>
      </c>
      <c r="C302" s="72">
        <v>3313</v>
      </c>
      <c r="D302" s="72">
        <f t="shared" si="5"/>
        <v>695</v>
      </c>
      <c r="E302" s="279">
        <f>C302/B302*100</f>
        <v>126.54698242933537</v>
      </c>
    </row>
    <row r="303" spans="1:5" ht="14.25">
      <c r="A303" s="285" t="s">
        <v>540</v>
      </c>
      <c r="B303" s="72">
        <v>799</v>
      </c>
      <c r="C303" s="72">
        <v>1019</v>
      </c>
      <c r="D303" s="72">
        <f t="shared" si="5"/>
        <v>220</v>
      </c>
      <c r="E303" s="279">
        <f>C303/B303*100</f>
        <v>127.53441802252816</v>
      </c>
    </row>
    <row r="304" spans="1:5" ht="14.25">
      <c r="A304" s="285" t="s">
        <v>368</v>
      </c>
      <c r="B304" s="72">
        <v>490</v>
      </c>
      <c r="C304" s="72">
        <v>546</v>
      </c>
      <c r="D304" s="72">
        <f t="shared" si="5"/>
        <v>56</v>
      </c>
      <c r="E304" s="279">
        <f>C304/B304*100</f>
        <v>111.42857142857143</v>
      </c>
    </row>
    <row r="305" spans="1:5" ht="14.25">
      <c r="A305" s="285" t="s">
        <v>369</v>
      </c>
      <c r="B305" s="72"/>
      <c r="C305" s="72">
        <v>11</v>
      </c>
      <c r="D305" s="72">
        <f t="shared" si="5"/>
        <v>11</v>
      </c>
      <c r="E305" s="279"/>
    </row>
    <row r="306" spans="1:5" ht="14.25">
      <c r="A306" s="285" t="s">
        <v>370</v>
      </c>
      <c r="B306" s="72"/>
      <c r="C306" s="72">
        <v>0</v>
      </c>
      <c r="D306" s="72"/>
      <c r="E306" s="279"/>
    </row>
    <row r="307" spans="1:5" ht="14.25">
      <c r="A307" s="285" t="s">
        <v>541</v>
      </c>
      <c r="B307" s="72"/>
      <c r="C307" s="72">
        <v>0</v>
      </c>
      <c r="D307" s="72"/>
      <c r="E307" s="279"/>
    </row>
    <row r="308" spans="1:5" ht="14.25">
      <c r="A308" s="285" t="s">
        <v>542</v>
      </c>
      <c r="B308" s="72"/>
      <c r="C308" s="72">
        <v>0</v>
      </c>
      <c r="D308" s="72"/>
      <c r="E308" s="279"/>
    </row>
    <row r="309" spans="1:5" ht="14.25">
      <c r="A309" s="285" t="s">
        <v>543</v>
      </c>
      <c r="B309" s="72"/>
      <c r="C309" s="72">
        <v>0</v>
      </c>
      <c r="D309" s="72"/>
      <c r="E309" s="279"/>
    </row>
    <row r="310" spans="1:5" ht="14.25">
      <c r="A310" s="285" t="s">
        <v>544</v>
      </c>
      <c r="B310" s="72"/>
      <c r="C310" s="72">
        <v>0</v>
      </c>
      <c r="D310" s="72"/>
      <c r="E310" s="279"/>
    </row>
    <row r="311" spans="1:5" ht="14.25">
      <c r="A311" s="285" t="s">
        <v>545</v>
      </c>
      <c r="B311" s="72"/>
      <c r="C311" s="72">
        <v>0</v>
      </c>
      <c r="D311" s="72"/>
      <c r="E311" s="279"/>
    </row>
    <row r="312" spans="1:5" ht="14.25">
      <c r="A312" s="285" t="s">
        <v>546</v>
      </c>
      <c r="B312" s="72"/>
      <c r="C312" s="72">
        <v>0</v>
      </c>
      <c r="D312" s="72"/>
      <c r="E312" s="279"/>
    </row>
    <row r="313" spans="1:5" ht="14.25">
      <c r="A313" s="285" t="s">
        <v>376</v>
      </c>
      <c r="B313" s="72"/>
      <c r="C313" s="72">
        <v>0</v>
      </c>
      <c r="D313" s="72"/>
      <c r="E313" s="279"/>
    </row>
    <row r="314" spans="1:5" ht="14.25">
      <c r="A314" s="285" t="s">
        <v>547</v>
      </c>
      <c r="B314" s="72">
        <v>309</v>
      </c>
      <c r="C314" s="72">
        <v>462</v>
      </c>
      <c r="D314" s="72">
        <f t="shared" si="5"/>
        <v>153</v>
      </c>
      <c r="E314" s="279">
        <f>C314/B314*100</f>
        <v>149.51456310679612</v>
      </c>
    </row>
    <row r="315" spans="1:5" ht="14.25">
      <c r="A315" s="285" t="s">
        <v>548</v>
      </c>
      <c r="B315" s="72">
        <v>2295</v>
      </c>
      <c r="C315" s="72">
        <v>1879</v>
      </c>
      <c r="D315" s="72">
        <f t="shared" si="5"/>
        <v>-416</v>
      </c>
      <c r="E315" s="279">
        <f>C315/B315*100</f>
        <v>81.87363834422658</v>
      </c>
    </row>
    <row r="316" spans="1:5" ht="14.25">
      <c r="A316" s="285" t="s">
        <v>368</v>
      </c>
      <c r="B316" s="72">
        <v>711</v>
      </c>
      <c r="C316" s="72">
        <v>823</v>
      </c>
      <c r="D316" s="72">
        <f t="shared" si="5"/>
        <v>112</v>
      </c>
      <c r="E316" s="279">
        <f>C316/B316*100</f>
        <v>115.75246132208157</v>
      </c>
    </row>
    <row r="317" spans="1:5" ht="14.25">
      <c r="A317" s="285" t="s">
        <v>369</v>
      </c>
      <c r="B317" s="72"/>
      <c r="C317" s="72">
        <v>14</v>
      </c>
      <c r="D317" s="72">
        <f t="shared" si="5"/>
        <v>14</v>
      </c>
      <c r="E317" s="279"/>
    </row>
    <row r="318" spans="1:5" ht="14.25">
      <c r="A318" s="285" t="s">
        <v>370</v>
      </c>
      <c r="B318" s="72"/>
      <c r="C318" s="72">
        <v>0</v>
      </c>
      <c r="D318" s="72"/>
      <c r="E318" s="279"/>
    </row>
    <row r="319" spans="1:5" ht="14.25">
      <c r="A319" s="285" t="s">
        <v>549</v>
      </c>
      <c r="B319" s="72"/>
      <c r="C319" s="72">
        <v>0</v>
      </c>
      <c r="D319" s="72"/>
      <c r="E319" s="279"/>
    </row>
    <row r="320" spans="1:5" ht="14.25">
      <c r="A320" s="285" t="s">
        <v>550</v>
      </c>
      <c r="B320" s="72"/>
      <c r="C320" s="72">
        <v>0</v>
      </c>
      <c r="D320" s="72"/>
      <c r="E320" s="279"/>
    </row>
    <row r="321" spans="1:5" ht="14.25">
      <c r="A321" s="285" t="s">
        <v>551</v>
      </c>
      <c r="B321" s="72">
        <v>100</v>
      </c>
      <c r="C321" s="72">
        <v>0</v>
      </c>
      <c r="D321" s="72">
        <f t="shared" si="5"/>
        <v>-100</v>
      </c>
      <c r="E321" s="279"/>
    </row>
    <row r="322" spans="1:5" ht="14.25">
      <c r="A322" s="285" t="s">
        <v>376</v>
      </c>
      <c r="B322" s="72"/>
      <c r="C322" s="72">
        <v>0</v>
      </c>
      <c r="D322" s="72">
        <f t="shared" si="5"/>
        <v>0</v>
      </c>
      <c r="E322" s="279"/>
    </row>
    <row r="323" spans="1:5" ht="14.25">
      <c r="A323" s="285" t="s">
        <v>552</v>
      </c>
      <c r="B323" s="72">
        <v>1484</v>
      </c>
      <c r="C323" s="72">
        <v>1042</v>
      </c>
      <c r="D323" s="72">
        <f t="shared" si="5"/>
        <v>-442</v>
      </c>
      <c r="E323" s="279">
        <f>C323/B323*100</f>
        <v>70.21563342318059</v>
      </c>
    </row>
    <row r="324" spans="1:5" ht="14.25">
      <c r="A324" s="285" t="s">
        <v>553</v>
      </c>
      <c r="B324" s="72">
        <v>786</v>
      </c>
      <c r="C324" s="72">
        <v>799</v>
      </c>
      <c r="D324" s="72">
        <f t="shared" si="5"/>
        <v>13</v>
      </c>
      <c r="E324" s="279">
        <f>C324/B324*100</f>
        <v>101.65394402035624</v>
      </c>
    </row>
    <row r="325" spans="1:5" ht="14.25">
      <c r="A325" s="285" t="s">
        <v>368</v>
      </c>
      <c r="B325" s="72">
        <v>404</v>
      </c>
      <c r="C325" s="72">
        <v>484</v>
      </c>
      <c r="D325" s="72">
        <f t="shared" si="5"/>
        <v>80</v>
      </c>
      <c r="E325" s="279">
        <f>C325/B325*100</f>
        <v>119.80198019801979</v>
      </c>
    </row>
    <row r="326" spans="1:5" ht="14.25">
      <c r="A326" s="285" t="s">
        <v>369</v>
      </c>
      <c r="B326" s="72">
        <v>33</v>
      </c>
      <c r="C326" s="72">
        <v>63</v>
      </c>
      <c r="D326" s="72">
        <f t="shared" si="5"/>
        <v>30</v>
      </c>
      <c r="E326" s="279">
        <f>C326/B326*100</f>
        <v>190.9090909090909</v>
      </c>
    </row>
    <row r="327" spans="1:5" ht="14.25">
      <c r="A327" s="285" t="s">
        <v>370</v>
      </c>
      <c r="B327" s="72"/>
      <c r="C327" s="72">
        <v>0</v>
      </c>
      <c r="D327" s="72">
        <f t="shared" si="5"/>
        <v>0</v>
      </c>
      <c r="E327" s="279"/>
    </row>
    <row r="328" spans="1:5" ht="14.25">
      <c r="A328" s="285" t="s">
        <v>554</v>
      </c>
      <c r="B328" s="72"/>
      <c r="C328" s="72">
        <v>0</v>
      </c>
      <c r="D328" s="72">
        <f t="shared" si="5"/>
        <v>0</v>
      </c>
      <c r="E328" s="279"/>
    </row>
    <row r="329" spans="1:5" ht="14.25">
      <c r="A329" s="285" t="s">
        <v>555</v>
      </c>
      <c r="B329" s="72">
        <v>6</v>
      </c>
      <c r="C329" s="72">
        <v>5</v>
      </c>
      <c r="D329" s="72">
        <f t="shared" si="5"/>
        <v>-1</v>
      </c>
      <c r="E329" s="279">
        <f>C329/B329*100</f>
        <v>83.33333333333334</v>
      </c>
    </row>
    <row r="330" spans="1:5" ht="14.25">
      <c r="A330" s="285" t="s">
        <v>556</v>
      </c>
      <c r="B330" s="72"/>
      <c r="C330" s="72">
        <v>0</v>
      </c>
      <c r="D330" s="72">
        <f t="shared" si="5"/>
        <v>0</v>
      </c>
      <c r="E330" s="279"/>
    </row>
    <row r="331" spans="1:5" ht="14.25">
      <c r="A331" s="285" t="s">
        <v>557</v>
      </c>
      <c r="B331" s="72">
        <v>193</v>
      </c>
      <c r="C331" s="72">
        <v>164</v>
      </c>
      <c r="D331" s="72">
        <f t="shared" si="5"/>
        <v>-29</v>
      </c>
      <c r="E331" s="279">
        <f>C331/B331*100</f>
        <v>84.97409326424871</v>
      </c>
    </row>
    <row r="332" spans="1:5" ht="14.25">
      <c r="A332" s="285" t="s">
        <v>558</v>
      </c>
      <c r="B332" s="72"/>
      <c r="C332" s="72">
        <v>0</v>
      </c>
      <c r="D332" s="72">
        <f t="shared" si="5"/>
        <v>0</v>
      </c>
      <c r="E332" s="279"/>
    </row>
    <row r="333" spans="1:5" ht="14.25">
      <c r="A333" s="285" t="s">
        <v>559</v>
      </c>
      <c r="B333" s="72"/>
      <c r="C333" s="72">
        <v>0</v>
      </c>
      <c r="D333" s="72">
        <f t="shared" si="5"/>
        <v>0</v>
      </c>
      <c r="E333" s="279"/>
    </row>
    <row r="334" spans="1:5" ht="14.25">
      <c r="A334" s="285" t="s">
        <v>376</v>
      </c>
      <c r="B334" s="72"/>
      <c r="C334" s="72">
        <v>0</v>
      </c>
      <c r="D334" s="72">
        <f t="shared" si="5"/>
        <v>0</v>
      </c>
      <c r="E334" s="279"/>
    </row>
    <row r="335" spans="1:5" ht="14.25">
      <c r="A335" s="285" t="s">
        <v>560</v>
      </c>
      <c r="B335" s="72">
        <v>150</v>
      </c>
      <c r="C335" s="72">
        <v>83</v>
      </c>
      <c r="D335" s="72">
        <f t="shared" si="5"/>
        <v>-67</v>
      </c>
      <c r="E335" s="279">
        <f>C335/B335*100</f>
        <v>55.333333333333336</v>
      </c>
    </row>
    <row r="336" spans="1:5" ht="14.25">
      <c r="A336" s="285" t="s">
        <v>1138</v>
      </c>
      <c r="B336" s="72">
        <v>51437</v>
      </c>
      <c r="C336" s="72">
        <v>58454</v>
      </c>
      <c r="D336" s="72">
        <f t="shared" si="5"/>
        <v>7017</v>
      </c>
      <c r="E336" s="279">
        <f>C336/B336*100</f>
        <v>113.64193090576822</v>
      </c>
    </row>
    <row r="337" spans="1:5" ht="14.25">
      <c r="A337" s="285" t="s">
        <v>561</v>
      </c>
      <c r="B337" s="72">
        <v>435</v>
      </c>
      <c r="C337" s="72">
        <v>611</v>
      </c>
      <c r="D337" s="72">
        <f t="shared" si="5"/>
        <v>176</v>
      </c>
      <c r="E337" s="279">
        <f>C337/B337*100</f>
        <v>140.45977011494253</v>
      </c>
    </row>
    <row r="338" spans="1:5" ht="14.25">
      <c r="A338" s="285" t="s">
        <v>368</v>
      </c>
      <c r="B338" s="72">
        <v>197</v>
      </c>
      <c r="C338" s="72">
        <v>276</v>
      </c>
      <c r="D338" s="72">
        <f t="shared" si="5"/>
        <v>79</v>
      </c>
      <c r="E338" s="279">
        <f>C338/B338*100</f>
        <v>140.10152284263958</v>
      </c>
    </row>
    <row r="339" spans="1:5" ht="14.25">
      <c r="A339" s="285" t="s">
        <v>369</v>
      </c>
      <c r="B339" s="72"/>
      <c r="C339" s="72">
        <v>4</v>
      </c>
      <c r="D339" s="72">
        <f t="shared" si="5"/>
        <v>4</v>
      </c>
      <c r="E339" s="279"/>
    </row>
    <row r="340" spans="1:5" ht="14.25">
      <c r="A340" s="285" t="s">
        <v>370</v>
      </c>
      <c r="B340" s="72">
        <v>77</v>
      </c>
      <c r="C340" s="72">
        <v>95</v>
      </c>
      <c r="D340" s="72">
        <f t="shared" si="5"/>
        <v>18</v>
      </c>
      <c r="E340" s="279">
        <f aca="true" t="shared" si="6" ref="E340:E346">C340/B340*100</f>
        <v>123.37662337662339</v>
      </c>
    </row>
    <row r="341" spans="1:5" ht="14.25">
      <c r="A341" s="285" t="s">
        <v>562</v>
      </c>
      <c r="B341" s="72">
        <v>161</v>
      </c>
      <c r="C341" s="72">
        <v>236</v>
      </c>
      <c r="D341" s="72">
        <f t="shared" si="5"/>
        <v>75</v>
      </c>
      <c r="E341" s="279">
        <f t="shared" si="6"/>
        <v>146.58385093167703</v>
      </c>
    </row>
    <row r="342" spans="1:5" ht="14.25">
      <c r="A342" s="285" t="s">
        <v>563</v>
      </c>
      <c r="B342" s="72">
        <v>47190</v>
      </c>
      <c r="C342" s="72">
        <v>47526</v>
      </c>
      <c r="D342" s="72">
        <f t="shared" si="5"/>
        <v>336</v>
      </c>
      <c r="E342" s="279">
        <f t="shared" si="6"/>
        <v>100.7120152574698</v>
      </c>
    </row>
    <row r="343" spans="1:5" ht="14.25">
      <c r="A343" s="285" t="s">
        <v>564</v>
      </c>
      <c r="B343" s="72">
        <v>527</v>
      </c>
      <c r="C343" s="72">
        <v>453</v>
      </c>
      <c r="D343" s="72">
        <f t="shared" si="5"/>
        <v>-74</v>
      </c>
      <c r="E343" s="279">
        <f t="shared" si="6"/>
        <v>85.95825426944972</v>
      </c>
    </row>
    <row r="344" spans="1:5" ht="14.25">
      <c r="A344" s="285" t="s">
        <v>565</v>
      </c>
      <c r="B344" s="72">
        <v>21298</v>
      </c>
      <c r="C344" s="72">
        <v>23827</v>
      </c>
      <c r="D344" s="72">
        <f t="shared" si="5"/>
        <v>2529</v>
      </c>
      <c r="E344" s="279">
        <f t="shared" si="6"/>
        <v>111.87435439947413</v>
      </c>
    </row>
    <row r="345" spans="1:5" ht="14.25">
      <c r="A345" s="285" t="s">
        <v>566</v>
      </c>
      <c r="B345" s="72">
        <v>8108</v>
      </c>
      <c r="C345" s="72">
        <v>14291</v>
      </c>
      <c r="D345" s="72">
        <f t="shared" si="5"/>
        <v>6183</v>
      </c>
      <c r="E345" s="279">
        <f t="shared" si="6"/>
        <v>176.258016773557</v>
      </c>
    </row>
    <row r="346" spans="1:5" ht="14.25">
      <c r="A346" s="285" t="s">
        <v>567</v>
      </c>
      <c r="B346" s="72">
        <v>5678</v>
      </c>
      <c r="C346" s="72">
        <v>5682</v>
      </c>
      <c r="D346" s="72">
        <f t="shared" si="5"/>
        <v>4</v>
      </c>
      <c r="E346" s="279">
        <f t="shared" si="6"/>
        <v>100.0704473406129</v>
      </c>
    </row>
    <row r="347" spans="1:5" ht="14.25">
      <c r="A347" s="285" t="s">
        <v>568</v>
      </c>
      <c r="B347" s="72">
        <v>27</v>
      </c>
      <c r="C347" s="72">
        <v>0</v>
      </c>
      <c r="D347" s="72">
        <f t="shared" si="5"/>
        <v>-27</v>
      </c>
      <c r="E347" s="279"/>
    </row>
    <row r="348" spans="1:5" ht="14.25">
      <c r="A348" s="285" t="s">
        <v>569</v>
      </c>
      <c r="B348" s="72">
        <v>200</v>
      </c>
      <c r="C348" s="72">
        <v>0</v>
      </c>
      <c r="D348" s="72">
        <f t="shared" si="5"/>
        <v>-200</v>
      </c>
      <c r="E348" s="279"/>
    </row>
    <row r="349" spans="1:5" ht="14.25">
      <c r="A349" s="285" t="s">
        <v>570</v>
      </c>
      <c r="B349" s="72"/>
      <c r="C349" s="72">
        <v>0</v>
      </c>
      <c r="D349" s="72">
        <f t="shared" si="5"/>
        <v>0</v>
      </c>
      <c r="E349" s="279"/>
    </row>
    <row r="350" spans="1:5" ht="14.25">
      <c r="A350" s="285" t="s">
        <v>571</v>
      </c>
      <c r="B350" s="72">
        <v>11352</v>
      </c>
      <c r="C350" s="72">
        <v>3273</v>
      </c>
      <c r="D350" s="72">
        <f t="shared" si="5"/>
        <v>-8079</v>
      </c>
      <c r="E350" s="279">
        <f>C350/B350*100</f>
        <v>28.831923890063425</v>
      </c>
    </row>
    <row r="351" spans="1:5" ht="14.25">
      <c r="A351" s="285" t="s">
        <v>572</v>
      </c>
      <c r="B351" s="72">
        <v>1051</v>
      </c>
      <c r="C351" s="72">
        <v>2403</v>
      </c>
      <c r="D351" s="72">
        <f t="shared" si="5"/>
        <v>1352</v>
      </c>
      <c r="E351" s="279">
        <f>C351/B351*100</f>
        <v>228.63939105613701</v>
      </c>
    </row>
    <row r="352" spans="1:5" ht="14.25">
      <c r="A352" s="285" t="s">
        <v>573</v>
      </c>
      <c r="B352" s="72">
        <v>18</v>
      </c>
      <c r="C352" s="72">
        <v>10</v>
      </c>
      <c r="D352" s="72">
        <f t="shared" si="5"/>
        <v>-8</v>
      </c>
      <c r="E352" s="279">
        <f>C352/B352*100</f>
        <v>55.55555555555556</v>
      </c>
    </row>
    <row r="353" spans="1:5" ht="14.25">
      <c r="A353" s="285" t="s">
        <v>574</v>
      </c>
      <c r="B353" s="72">
        <v>665</v>
      </c>
      <c r="C353" s="72">
        <v>1955</v>
      </c>
      <c r="D353" s="72">
        <f t="shared" si="5"/>
        <v>1290</v>
      </c>
      <c r="E353" s="279">
        <f>C353/B353*100</f>
        <v>293.98496240601503</v>
      </c>
    </row>
    <row r="354" spans="1:5" ht="14.25">
      <c r="A354" s="285" t="s">
        <v>575</v>
      </c>
      <c r="B354" s="72"/>
      <c r="C354" s="72">
        <v>0</v>
      </c>
      <c r="D354" s="72">
        <f t="shared" si="5"/>
        <v>0</v>
      </c>
      <c r="E354" s="279"/>
    </row>
    <row r="355" spans="1:5" ht="14.25">
      <c r="A355" s="285" t="s">
        <v>576</v>
      </c>
      <c r="B355" s="72">
        <v>368</v>
      </c>
      <c r="C355" s="72">
        <v>438</v>
      </c>
      <c r="D355" s="72">
        <f aca="true" t="shared" si="7" ref="D355:D418">C355-B355</f>
        <v>70</v>
      </c>
      <c r="E355" s="279">
        <f>C355/B355*100</f>
        <v>119.0217391304348</v>
      </c>
    </row>
    <row r="356" spans="1:5" ht="14.25">
      <c r="A356" s="285" t="s">
        <v>577</v>
      </c>
      <c r="B356" s="72"/>
      <c r="C356" s="72">
        <v>0</v>
      </c>
      <c r="D356" s="72">
        <f t="shared" si="7"/>
        <v>0</v>
      </c>
      <c r="E356" s="279"/>
    </row>
    <row r="357" spans="1:5" ht="14.25">
      <c r="A357" s="285" t="s">
        <v>578</v>
      </c>
      <c r="B357" s="72"/>
      <c r="C357" s="72">
        <v>0</v>
      </c>
      <c r="D357" s="72">
        <f t="shared" si="7"/>
        <v>0</v>
      </c>
      <c r="E357" s="279"/>
    </row>
    <row r="358" spans="1:5" ht="14.25">
      <c r="A358" s="285" t="s">
        <v>579</v>
      </c>
      <c r="B358" s="72">
        <v>57</v>
      </c>
      <c r="C358" s="72">
        <v>17</v>
      </c>
      <c r="D358" s="72">
        <f t="shared" si="7"/>
        <v>-40</v>
      </c>
      <c r="E358" s="279">
        <f>C358/B358*100</f>
        <v>29.82456140350877</v>
      </c>
    </row>
    <row r="359" spans="1:5" ht="14.25">
      <c r="A359" s="285" t="s">
        <v>580</v>
      </c>
      <c r="B359" s="72">
        <v>57</v>
      </c>
      <c r="C359" s="72">
        <v>17</v>
      </c>
      <c r="D359" s="72">
        <f t="shared" si="7"/>
        <v>-40</v>
      </c>
      <c r="E359" s="279">
        <f>C359/B359*100</f>
        <v>29.82456140350877</v>
      </c>
    </row>
    <row r="360" spans="1:5" ht="14.25">
      <c r="A360" s="285" t="s">
        <v>581</v>
      </c>
      <c r="B360" s="72"/>
      <c r="C360" s="72">
        <v>0</v>
      </c>
      <c r="D360" s="72">
        <f t="shared" si="7"/>
        <v>0</v>
      </c>
      <c r="E360" s="279"/>
    </row>
    <row r="361" spans="1:5" ht="14.25">
      <c r="A361" s="285" t="s">
        <v>582</v>
      </c>
      <c r="B361" s="72"/>
      <c r="C361" s="72"/>
      <c r="D361" s="72">
        <f t="shared" si="7"/>
        <v>0</v>
      </c>
      <c r="E361" s="279"/>
    </row>
    <row r="362" spans="1:5" ht="14.25">
      <c r="A362" s="285" t="s">
        <v>583</v>
      </c>
      <c r="B362" s="72">
        <v>0</v>
      </c>
      <c r="C362" s="72"/>
      <c r="D362" s="72">
        <f t="shared" si="7"/>
        <v>0</v>
      </c>
      <c r="E362" s="279"/>
    </row>
    <row r="363" spans="1:5" ht="14.25">
      <c r="A363" s="285" t="s">
        <v>584</v>
      </c>
      <c r="B363" s="72"/>
      <c r="C363" s="72"/>
      <c r="D363" s="72">
        <f t="shared" si="7"/>
        <v>0</v>
      </c>
      <c r="E363" s="279"/>
    </row>
    <row r="364" spans="1:5" ht="14.25">
      <c r="A364" s="285" t="s">
        <v>585</v>
      </c>
      <c r="B364" s="72"/>
      <c r="C364" s="72"/>
      <c r="D364" s="72">
        <f t="shared" si="7"/>
        <v>0</v>
      </c>
      <c r="E364" s="279"/>
    </row>
    <row r="365" spans="1:5" ht="14.25">
      <c r="A365" s="285" t="s">
        <v>586</v>
      </c>
      <c r="B365" s="72"/>
      <c r="C365" s="72"/>
      <c r="D365" s="72">
        <f t="shared" si="7"/>
        <v>0</v>
      </c>
      <c r="E365" s="279"/>
    </row>
    <row r="366" spans="1:5" ht="14.25">
      <c r="A366" s="285" t="s">
        <v>587</v>
      </c>
      <c r="B366" s="72">
        <v>369</v>
      </c>
      <c r="C366" s="72">
        <v>523</v>
      </c>
      <c r="D366" s="72">
        <f t="shared" si="7"/>
        <v>154</v>
      </c>
      <c r="E366" s="279">
        <f>C366/B366*100</f>
        <v>141.73441734417344</v>
      </c>
    </row>
    <row r="367" spans="1:5" ht="14.25">
      <c r="A367" s="285" t="s">
        <v>588</v>
      </c>
      <c r="B367" s="72">
        <v>369</v>
      </c>
      <c r="C367" s="72">
        <v>523</v>
      </c>
      <c r="D367" s="72">
        <f t="shared" si="7"/>
        <v>154</v>
      </c>
      <c r="E367" s="279">
        <f>C367/B367*100</f>
        <v>141.73441734417344</v>
      </c>
    </row>
    <row r="368" spans="1:5" ht="14.25">
      <c r="A368" s="285" t="s">
        <v>589</v>
      </c>
      <c r="B368" s="72"/>
      <c r="C368" s="72">
        <v>0</v>
      </c>
      <c r="D368" s="72">
        <f t="shared" si="7"/>
        <v>0</v>
      </c>
      <c r="E368" s="279"/>
    </row>
    <row r="369" spans="1:5" ht="14.25">
      <c r="A369" s="285" t="s">
        <v>590</v>
      </c>
      <c r="B369" s="72"/>
      <c r="C369" s="72">
        <v>0</v>
      </c>
      <c r="D369" s="72">
        <f t="shared" si="7"/>
        <v>0</v>
      </c>
      <c r="E369" s="279"/>
    </row>
    <row r="370" spans="1:5" ht="14.25">
      <c r="A370" s="285" t="s">
        <v>591</v>
      </c>
      <c r="B370" s="72">
        <v>89</v>
      </c>
      <c r="C370" s="72">
        <v>147</v>
      </c>
      <c r="D370" s="72">
        <f t="shared" si="7"/>
        <v>58</v>
      </c>
      <c r="E370" s="279">
        <f>C370/B370*100</f>
        <v>165.1685393258427</v>
      </c>
    </row>
    <row r="371" spans="1:5" ht="14.25">
      <c r="A371" s="285" t="s">
        <v>592</v>
      </c>
      <c r="B371" s="72">
        <v>2</v>
      </c>
      <c r="C371" s="72">
        <v>0</v>
      </c>
      <c r="D371" s="72">
        <f t="shared" si="7"/>
        <v>-2</v>
      </c>
      <c r="E371" s="279">
        <f>C371/B371*100</f>
        <v>0</v>
      </c>
    </row>
    <row r="372" spans="1:5" ht="14.25">
      <c r="A372" s="285" t="s">
        <v>593</v>
      </c>
      <c r="B372" s="72">
        <v>87</v>
      </c>
      <c r="C372" s="72">
        <v>147</v>
      </c>
      <c r="D372" s="72">
        <f t="shared" si="7"/>
        <v>60</v>
      </c>
      <c r="E372" s="279">
        <f>C372/B372*100</f>
        <v>168.9655172413793</v>
      </c>
    </row>
    <row r="373" spans="1:5" ht="14.25">
      <c r="A373" s="285" t="s">
        <v>594</v>
      </c>
      <c r="B373" s="72"/>
      <c r="C373" s="72">
        <v>0</v>
      </c>
      <c r="D373" s="72">
        <f t="shared" si="7"/>
        <v>0</v>
      </c>
      <c r="E373" s="279"/>
    </row>
    <row r="374" spans="1:5" ht="14.25">
      <c r="A374" s="285" t="s">
        <v>595</v>
      </c>
      <c r="B374" s="72"/>
      <c r="C374" s="72">
        <v>0</v>
      </c>
      <c r="D374" s="72">
        <f t="shared" si="7"/>
        <v>0</v>
      </c>
      <c r="E374" s="279"/>
    </row>
    <row r="375" spans="1:5" ht="14.25">
      <c r="A375" s="285" t="s">
        <v>596</v>
      </c>
      <c r="B375" s="72"/>
      <c r="C375" s="72">
        <v>0</v>
      </c>
      <c r="D375" s="72">
        <f t="shared" si="7"/>
        <v>0</v>
      </c>
      <c r="E375" s="279"/>
    </row>
    <row r="376" spans="1:5" ht="14.25">
      <c r="A376" s="285" t="s">
        <v>597</v>
      </c>
      <c r="B376" s="72">
        <v>2126</v>
      </c>
      <c r="C376" s="72">
        <v>3940</v>
      </c>
      <c r="D376" s="72">
        <f t="shared" si="7"/>
        <v>1814</v>
      </c>
      <c r="E376" s="279">
        <f>C376/B376*100</f>
        <v>185.32455315145813</v>
      </c>
    </row>
    <row r="377" spans="1:5" ht="14.25">
      <c r="A377" s="285" t="s">
        <v>598</v>
      </c>
      <c r="B377" s="72"/>
      <c r="C377" s="72">
        <v>650</v>
      </c>
      <c r="D377" s="72">
        <f t="shared" si="7"/>
        <v>650</v>
      </c>
      <c r="E377" s="279"/>
    </row>
    <row r="378" spans="1:5" ht="14.25">
      <c r="A378" s="285" t="s">
        <v>599</v>
      </c>
      <c r="B378" s="72"/>
      <c r="C378" s="72">
        <v>0</v>
      </c>
      <c r="D378" s="72">
        <f t="shared" si="7"/>
        <v>0</v>
      </c>
      <c r="E378" s="279"/>
    </row>
    <row r="379" spans="1:5" ht="14.25">
      <c r="A379" s="285" t="s">
        <v>600</v>
      </c>
      <c r="B379" s="72"/>
      <c r="C379" s="72">
        <v>0</v>
      </c>
      <c r="D379" s="72">
        <f t="shared" si="7"/>
        <v>0</v>
      </c>
      <c r="E379" s="279"/>
    </row>
    <row r="380" spans="1:5" ht="14.25">
      <c r="A380" s="285" t="s">
        <v>601</v>
      </c>
      <c r="B380" s="72"/>
      <c r="C380" s="72">
        <v>0</v>
      </c>
      <c r="D380" s="72">
        <f t="shared" si="7"/>
        <v>0</v>
      </c>
      <c r="E380" s="279"/>
    </row>
    <row r="381" spans="1:5" ht="14.25">
      <c r="A381" s="285" t="s">
        <v>602</v>
      </c>
      <c r="B381" s="72"/>
      <c r="C381" s="72">
        <v>400</v>
      </c>
      <c r="D381" s="72">
        <f t="shared" si="7"/>
        <v>400</v>
      </c>
      <c r="E381" s="279"/>
    </row>
    <row r="382" spans="1:5" ht="14.25">
      <c r="A382" s="285" t="s">
        <v>603</v>
      </c>
      <c r="B382" s="72">
        <v>2126</v>
      </c>
      <c r="C382" s="72">
        <v>2890</v>
      </c>
      <c r="D382" s="72">
        <f t="shared" si="7"/>
        <v>764</v>
      </c>
      <c r="E382" s="279">
        <f>C382/B382*100</f>
        <v>135.93603010348073</v>
      </c>
    </row>
    <row r="383" spans="1:5" ht="14.25">
      <c r="A383" s="285" t="s">
        <v>604</v>
      </c>
      <c r="B383" s="72">
        <v>120</v>
      </c>
      <c r="C383" s="72">
        <v>3287</v>
      </c>
      <c r="D383" s="72">
        <f t="shared" si="7"/>
        <v>3167</v>
      </c>
      <c r="E383" s="279">
        <f>C383/B383*100</f>
        <v>2739.1666666666665</v>
      </c>
    </row>
    <row r="384" spans="1:5" ht="14.25">
      <c r="A384" s="285" t="s">
        <v>1139</v>
      </c>
      <c r="B384" s="72">
        <v>2258</v>
      </c>
      <c r="C384" s="72">
        <v>2141</v>
      </c>
      <c r="D384" s="72">
        <f t="shared" si="7"/>
        <v>-117</v>
      </c>
      <c r="E384" s="279">
        <f>C384/B384*100</f>
        <v>94.81842338352524</v>
      </c>
    </row>
    <row r="385" spans="1:5" ht="14.25">
      <c r="A385" s="285" t="s">
        <v>605</v>
      </c>
      <c r="B385" s="72">
        <v>134</v>
      </c>
      <c r="C385" s="72">
        <v>10</v>
      </c>
      <c r="D385" s="72">
        <f t="shared" si="7"/>
        <v>-124</v>
      </c>
      <c r="E385" s="279">
        <f>C385/B385*100</f>
        <v>7.462686567164178</v>
      </c>
    </row>
    <row r="386" spans="1:5" ht="14.25">
      <c r="A386" s="285" t="s">
        <v>368</v>
      </c>
      <c r="B386" s="72">
        <v>98</v>
      </c>
      <c r="C386" s="72">
        <v>0</v>
      </c>
      <c r="D386" s="72">
        <f t="shared" si="7"/>
        <v>-98</v>
      </c>
      <c r="E386" s="279"/>
    </row>
    <row r="387" spans="1:5" ht="14.25">
      <c r="A387" s="285" t="s">
        <v>369</v>
      </c>
      <c r="B387" s="72">
        <v>4</v>
      </c>
      <c r="C387" s="72">
        <v>0</v>
      </c>
      <c r="D387" s="72">
        <f t="shared" si="7"/>
        <v>-4</v>
      </c>
      <c r="E387" s="279"/>
    </row>
    <row r="388" spans="1:5" ht="14.25">
      <c r="A388" s="285" t="s">
        <v>370</v>
      </c>
      <c r="B388" s="72"/>
      <c r="C388" s="72">
        <v>0</v>
      </c>
      <c r="D388" s="72">
        <f t="shared" si="7"/>
        <v>0</v>
      </c>
      <c r="E388" s="279"/>
    </row>
    <row r="389" spans="1:5" ht="14.25">
      <c r="A389" s="285" t="s">
        <v>606</v>
      </c>
      <c r="B389" s="72">
        <v>32</v>
      </c>
      <c r="C389" s="72">
        <v>10</v>
      </c>
      <c r="D389" s="72">
        <f t="shared" si="7"/>
        <v>-22</v>
      </c>
      <c r="E389" s="279">
        <f>C389/B389*100</f>
        <v>31.25</v>
      </c>
    </row>
    <row r="390" spans="1:5" ht="14.25">
      <c r="A390" s="285" t="s">
        <v>607</v>
      </c>
      <c r="B390" s="72">
        <v>594</v>
      </c>
      <c r="C390" s="72">
        <v>300</v>
      </c>
      <c r="D390" s="72">
        <f t="shared" si="7"/>
        <v>-294</v>
      </c>
      <c r="E390" s="279">
        <f>C390/B390*100</f>
        <v>50.505050505050505</v>
      </c>
    </row>
    <row r="391" spans="1:5" ht="14.25">
      <c r="A391" s="285" t="s">
        <v>608</v>
      </c>
      <c r="B391" s="72"/>
      <c r="C391" s="72">
        <v>0</v>
      </c>
      <c r="D391" s="72">
        <f t="shared" si="7"/>
        <v>0</v>
      </c>
      <c r="E391" s="279"/>
    </row>
    <row r="392" spans="1:5" ht="14.25">
      <c r="A392" s="285" t="s">
        <v>609</v>
      </c>
      <c r="B392" s="72"/>
      <c r="C392" s="72">
        <v>110</v>
      </c>
      <c r="D392" s="72">
        <f t="shared" si="7"/>
        <v>110</v>
      </c>
      <c r="E392" s="279"/>
    </row>
    <row r="393" spans="1:5" ht="14.25">
      <c r="A393" s="285" t="s">
        <v>610</v>
      </c>
      <c r="B393" s="72">
        <v>11</v>
      </c>
      <c r="C393" s="72">
        <v>0</v>
      </c>
      <c r="D393" s="72">
        <f t="shared" si="7"/>
        <v>-11</v>
      </c>
      <c r="E393" s="279"/>
    </row>
    <row r="394" spans="1:5" ht="14.25">
      <c r="A394" s="285" t="s">
        <v>611</v>
      </c>
      <c r="B394" s="72">
        <v>145</v>
      </c>
      <c r="C394" s="72">
        <v>0</v>
      </c>
      <c r="D394" s="72">
        <f t="shared" si="7"/>
        <v>-145</v>
      </c>
      <c r="E394" s="279"/>
    </row>
    <row r="395" spans="1:5" ht="14.25">
      <c r="A395" s="285" t="s">
        <v>612</v>
      </c>
      <c r="B395" s="72">
        <v>438</v>
      </c>
      <c r="C395" s="72">
        <v>190</v>
      </c>
      <c r="D395" s="72">
        <f t="shared" si="7"/>
        <v>-248</v>
      </c>
      <c r="E395" s="279">
        <f>C395/B395*100</f>
        <v>43.37899543378995</v>
      </c>
    </row>
    <row r="396" spans="1:5" ht="14.25">
      <c r="A396" s="285" t="s">
        <v>74</v>
      </c>
      <c r="B396" s="72"/>
      <c r="C396" s="72">
        <v>200</v>
      </c>
      <c r="D396" s="72">
        <f t="shared" si="7"/>
        <v>200</v>
      </c>
      <c r="E396" s="279"/>
    </row>
    <row r="397" spans="1:5" ht="14.25">
      <c r="A397" s="285" t="s">
        <v>662</v>
      </c>
      <c r="B397" s="72"/>
      <c r="C397" s="72">
        <v>0</v>
      </c>
      <c r="D397" s="72">
        <f t="shared" si="7"/>
        <v>0</v>
      </c>
      <c r="E397" s="279"/>
    </row>
    <row r="398" spans="1:5" ht="14.25">
      <c r="A398" s="285" t="s">
        <v>663</v>
      </c>
      <c r="B398" s="72"/>
      <c r="C398" s="72">
        <v>200</v>
      </c>
      <c r="D398" s="72">
        <f t="shared" si="7"/>
        <v>200</v>
      </c>
      <c r="E398" s="279"/>
    </row>
    <row r="399" spans="1:5" ht="14.25">
      <c r="A399" s="285" t="s">
        <v>664</v>
      </c>
      <c r="B399" s="72"/>
      <c r="C399" s="72">
        <v>0</v>
      </c>
      <c r="D399" s="72">
        <f t="shared" si="7"/>
        <v>0</v>
      </c>
      <c r="E399" s="279"/>
    </row>
    <row r="400" spans="1:5" ht="16.5" customHeight="1">
      <c r="A400" s="285" t="s">
        <v>665</v>
      </c>
      <c r="B400" s="72"/>
      <c r="C400" s="72">
        <v>0</v>
      </c>
      <c r="D400" s="72">
        <f t="shared" si="7"/>
        <v>0</v>
      </c>
      <c r="E400" s="279"/>
    </row>
    <row r="401" spans="1:5" ht="14.25">
      <c r="A401" s="285" t="s">
        <v>613</v>
      </c>
      <c r="B401" s="72">
        <v>0</v>
      </c>
      <c r="C401" s="72">
        <v>3</v>
      </c>
      <c r="D401" s="72">
        <f t="shared" si="7"/>
        <v>3</v>
      </c>
      <c r="E401" s="279"/>
    </row>
    <row r="402" spans="1:5" ht="14.25">
      <c r="A402" s="285" t="s">
        <v>614</v>
      </c>
      <c r="B402" s="72"/>
      <c r="C402" s="72">
        <v>0</v>
      </c>
      <c r="D402" s="72">
        <f t="shared" si="7"/>
        <v>0</v>
      </c>
      <c r="E402" s="279"/>
    </row>
    <row r="403" spans="1:5" ht="14.25">
      <c r="A403" s="285" t="s">
        <v>615</v>
      </c>
      <c r="B403" s="72"/>
      <c r="C403" s="72">
        <v>3</v>
      </c>
      <c r="D403" s="72">
        <f t="shared" si="7"/>
        <v>3</v>
      </c>
      <c r="E403" s="279"/>
    </row>
    <row r="404" spans="1:5" ht="14.25">
      <c r="A404" s="285" t="s">
        <v>616</v>
      </c>
      <c r="B404" s="72"/>
      <c r="C404" s="72">
        <v>0</v>
      </c>
      <c r="D404" s="72">
        <f t="shared" si="7"/>
        <v>0</v>
      </c>
      <c r="E404" s="279"/>
    </row>
    <row r="405" spans="1:5" ht="14.25">
      <c r="A405" s="285" t="s">
        <v>617</v>
      </c>
      <c r="B405" s="72"/>
      <c r="C405" s="72">
        <v>0</v>
      </c>
      <c r="D405" s="72">
        <f t="shared" si="7"/>
        <v>0</v>
      </c>
      <c r="E405" s="279"/>
    </row>
    <row r="406" spans="1:5" ht="14.25">
      <c r="A406" s="285" t="s">
        <v>618</v>
      </c>
      <c r="B406" s="72">
        <v>19</v>
      </c>
      <c r="C406" s="72">
        <v>29</v>
      </c>
      <c r="D406" s="72">
        <f t="shared" si="7"/>
        <v>10</v>
      </c>
      <c r="E406" s="279">
        <f>C406/B406*100</f>
        <v>152.63157894736844</v>
      </c>
    </row>
    <row r="407" spans="1:5" ht="14.25">
      <c r="A407" s="285" t="s">
        <v>608</v>
      </c>
      <c r="B407" s="72"/>
      <c r="C407" s="72">
        <v>0</v>
      </c>
      <c r="D407" s="72">
        <f t="shared" si="7"/>
        <v>0</v>
      </c>
      <c r="E407" s="279"/>
    </row>
    <row r="408" spans="1:5" ht="14.25">
      <c r="A408" s="285" t="s">
        <v>619</v>
      </c>
      <c r="B408" s="72">
        <v>14</v>
      </c>
      <c r="C408" s="72">
        <v>0</v>
      </c>
      <c r="D408" s="72">
        <f t="shared" si="7"/>
        <v>-14</v>
      </c>
      <c r="E408" s="279"/>
    </row>
    <row r="409" spans="1:5" ht="14.25">
      <c r="A409" s="285" t="s">
        <v>620</v>
      </c>
      <c r="B409" s="72"/>
      <c r="C409" s="72">
        <v>0</v>
      </c>
      <c r="D409" s="72">
        <f t="shared" si="7"/>
        <v>0</v>
      </c>
      <c r="E409" s="279"/>
    </row>
    <row r="410" spans="1:5" ht="14.25">
      <c r="A410" s="285" t="s">
        <v>621</v>
      </c>
      <c r="B410" s="72"/>
      <c r="C410" s="72">
        <v>0</v>
      </c>
      <c r="D410" s="72">
        <f t="shared" si="7"/>
        <v>0</v>
      </c>
      <c r="E410" s="279"/>
    </row>
    <row r="411" spans="1:5" ht="14.25">
      <c r="A411" s="285" t="s">
        <v>622</v>
      </c>
      <c r="B411" s="72"/>
      <c r="C411" s="72">
        <v>0</v>
      </c>
      <c r="D411" s="72">
        <f t="shared" si="7"/>
        <v>0</v>
      </c>
      <c r="E411" s="279"/>
    </row>
    <row r="412" spans="1:5" ht="14.25">
      <c r="A412" s="285" t="s">
        <v>623</v>
      </c>
      <c r="B412" s="72">
        <v>5</v>
      </c>
      <c r="C412" s="72">
        <v>29</v>
      </c>
      <c r="D412" s="72">
        <f t="shared" si="7"/>
        <v>24</v>
      </c>
      <c r="E412" s="279">
        <f>C412/B412*100</f>
        <v>580</v>
      </c>
    </row>
    <row r="413" spans="1:5" ht="14.25">
      <c r="A413" s="285" t="s">
        <v>624</v>
      </c>
      <c r="B413" s="72">
        <v>1509</v>
      </c>
      <c r="C413" s="72">
        <v>1599</v>
      </c>
      <c r="D413" s="72">
        <f t="shared" si="7"/>
        <v>90</v>
      </c>
      <c r="E413" s="279">
        <f>C413/B413*100</f>
        <v>105.96421471172962</v>
      </c>
    </row>
    <row r="414" spans="1:5" ht="14.25">
      <c r="A414" s="285" t="s">
        <v>625</v>
      </c>
      <c r="B414" s="72"/>
      <c r="C414" s="72">
        <v>0</v>
      </c>
      <c r="D414" s="72">
        <f t="shared" si="7"/>
        <v>0</v>
      </c>
      <c r="E414" s="279"/>
    </row>
    <row r="415" spans="1:5" ht="14.25">
      <c r="A415" s="285" t="s">
        <v>626</v>
      </c>
      <c r="B415" s="72"/>
      <c r="C415" s="72">
        <v>0</v>
      </c>
      <c r="D415" s="72">
        <f t="shared" si="7"/>
        <v>0</v>
      </c>
      <c r="E415" s="279"/>
    </row>
    <row r="416" spans="1:5" ht="14.25">
      <c r="A416" s="285" t="s">
        <v>627</v>
      </c>
      <c r="B416" s="72"/>
      <c r="C416" s="72">
        <v>0</v>
      </c>
      <c r="D416" s="72">
        <f t="shared" si="7"/>
        <v>0</v>
      </c>
      <c r="E416" s="279"/>
    </row>
    <row r="417" spans="1:5" ht="14.25">
      <c r="A417" s="285" t="s">
        <v>628</v>
      </c>
      <c r="B417" s="72">
        <v>1509</v>
      </c>
      <c r="C417" s="72">
        <v>1599</v>
      </c>
      <c r="D417" s="72">
        <f t="shared" si="7"/>
        <v>90</v>
      </c>
      <c r="E417" s="279">
        <f aca="true" t="shared" si="8" ref="E417:E479">C417/B417*100</f>
        <v>105.96421471172962</v>
      </c>
    </row>
    <row r="418" spans="1:5" ht="14.25">
      <c r="A418" s="285" t="s">
        <v>1140</v>
      </c>
      <c r="B418" s="72">
        <v>1964</v>
      </c>
      <c r="C418" s="72">
        <v>2608</v>
      </c>
      <c r="D418" s="72">
        <f t="shared" si="7"/>
        <v>644</v>
      </c>
      <c r="E418" s="279">
        <f t="shared" si="8"/>
        <v>132.79022403258656</v>
      </c>
    </row>
    <row r="419" spans="1:5" ht="14.25">
      <c r="A419" s="285" t="s">
        <v>629</v>
      </c>
      <c r="B419" s="72">
        <v>1052</v>
      </c>
      <c r="C419" s="72">
        <v>1245</v>
      </c>
      <c r="D419" s="72">
        <f aca="true" t="shared" si="9" ref="D419:D482">C419-B419</f>
        <v>193</v>
      </c>
      <c r="E419" s="279">
        <f t="shared" si="8"/>
        <v>118.34600760456273</v>
      </c>
    </row>
    <row r="420" spans="1:5" ht="14.25">
      <c r="A420" s="285" t="s">
        <v>368</v>
      </c>
      <c r="B420" s="72">
        <v>115</v>
      </c>
      <c r="C420" s="72">
        <v>300</v>
      </c>
      <c r="D420" s="72">
        <f t="shared" si="9"/>
        <v>185</v>
      </c>
      <c r="E420" s="279">
        <f t="shared" si="8"/>
        <v>260.8695652173913</v>
      </c>
    </row>
    <row r="421" spans="1:5" ht="14.25">
      <c r="A421" s="285" t="s">
        <v>369</v>
      </c>
      <c r="B421" s="72"/>
      <c r="C421" s="72">
        <v>3</v>
      </c>
      <c r="D421" s="72">
        <f t="shared" si="9"/>
        <v>3</v>
      </c>
      <c r="E421" s="279"/>
    </row>
    <row r="422" spans="1:5" ht="14.25">
      <c r="A422" s="285" t="s">
        <v>370</v>
      </c>
      <c r="B422" s="72">
        <v>2</v>
      </c>
      <c r="C422" s="72">
        <v>0</v>
      </c>
      <c r="D422" s="72">
        <f t="shared" si="9"/>
        <v>-2</v>
      </c>
      <c r="E422" s="279"/>
    </row>
    <row r="423" spans="1:5" ht="14.25">
      <c r="A423" s="285" t="s">
        <v>630</v>
      </c>
      <c r="B423" s="72">
        <v>102</v>
      </c>
      <c r="C423" s="72">
        <v>124</v>
      </c>
      <c r="D423" s="72">
        <f t="shared" si="9"/>
        <v>22</v>
      </c>
      <c r="E423" s="279">
        <f t="shared" si="8"/>
        <v>121.56862745098039</v>
      </c>
    </row>
    <row r="424" spans="1:5" ht="14.25">
      <c r="A424" s="285" t="s">
        <v>631</v>
      </c>
      <c r="B424" s="72"/>
      <c r="C424" s="72">
        <v>0</v>
      </c>
      <c r="D424" s="72">
        <f t="shared" si="9"/>
        <v>0</v>
      </c>
      <c r="E424" s="279"/>
    </row>
    <row r="425" spans="1:5" ht="14.25">
      <c r="A425" s="285" t="s">
        <v>632</v>
      </c>
      <c r="B425" s="72"/>
      <c r="C425" s="72">
        <v>0</v>
      </c>
      <c r="D425" s="72">
        <f t="shared" si="9"/>
        <v>0</v>
      </c>
      <c r="E425" s="279"/>
    </row>
    <row r="426" spans="1:5" ht="14.25">
      <c r="A426" s="285" t="s">
        <v>633</v>
      </c>
      <c r="B426" s="72">
        <v>16</v>
      </c>
      <c r="C426" s="72">
        <v>17</v>
      </c>
      <c r="D426" s="72">
        <f t="shared" si="9"/>
        <v>1</v>
      </c>
      <c r="E426" s="279">
        <f t="shared" si="8"/>
        <v>106.25</v>
      </c>
    </row>
    <row r="427" spans="1:5" ht="14.25">
      <c r="A427" s="285" t="s">
        <v>634</v>
      </c>
      <c r="B427" s="72">
        <v>56</v>
      </c>
      <c r="C427" s="72">
        <v>14</v>
      </c>
      <c r="D427" s="72">
        <f t="shared" si="9"/>
        <v>-42</v>
      </c>
      <c r="E427" s="279">
        <f t="shared" si="8"/>
        <v>25</v>
      </c>
    </row>
    <row r="428" spans="1:5" ht="14.25">
      <c r="A428" s="285" t="s">
        <v>635</v>
      </c>
      <c r="B428" s="72">
        <v>280</v>
      </c>
      <c r="C428" s="72">
        <v>280</v>
      </c>
      <c r="D428" s="72">
        <f t="shared" si="9"/>
        <v>0</v>
      </c>
      <c r="E428" s="279">
        <f t="shared" si="8"/>
        <v>100</v>
      </c>
    </row>
    <row r="429" spans="1:5" ht="14.25">
      <c r="A429" s="285" t="s">
        <v>636</v>
      </c>
      <c r="B429" s="72"/>
      <c r="C429" s="72">
        <v>0</v>
      </c>
      <c r="D429" s="72">
        <f t="shared" si="9"/>
        <v>0</v>
      </c>
      <c r="E429" s="279"/>
    </row>
    <row r="430" spans="1:5" ht="14.25">
      <c r="A430" s="285" t="s">
        <v>637</v>
      </c>
      <c r="B430" s="72">
        <v>10</v>
      </c>
      <c r="C430" s="72">
        <v>0</v>
      </c>
      <c r="D430" s="72">
        <f t="shared" si="9"/>
        <v>-10</v>
      </c>
      <c r="E430" s="279"/>
    </row>
    <row r="431" spans="1:5" ht="14.25">
      <c r="A431" s="285" t="s">
        <v>638</v>
      </c>
      <c r="B431" s="72"/>
      <c r="C431" s="72">
        <v>0</v>
      </c>
      <c r="D431" s="72">
        <f t="shared" si="9"/>
        <v>0</v>
      </c>
      <c r="E431" s="279"/>
    </row>
    <row r="432" spans="1:5" ht="14.25">
      <c r="A432" s="285" t="s">
        <v>639</v>
      </c>
      <c r="B432" s="72">
        <v>471</v>
      </c>
      <c r="C432" s="72">
        <v>507</v>
      </c>
      <c r="D432" s="72">
        <f t="shared" si="9"/>
        <v>36</v>
      </c>
      <c r="E432" s="279">
        <f t="shared" si="8"/>
        <v>107.64331210191082</v>
      </c>
    </row>
    <row r="433" spans="1:5" ht="14.25">
      <c r="A433" s="285" t="s">
        <v>640</v>
      </c>
      <c r="B433" s="72">
        <v>228</v>
      </c>
      <c r="C433" s="72">
        <v>294</v>
      </c>
      <c r="D433" s="72">
        <f t="shared" si="9"/>
        <v>66</v>
      </c>
      <c r="E433" s="279">
        <f t="shared" si="8"/>
        <v>128.94736842105263</v>
      </c>
    </row>
    <row r="434" spans="1:5" ht="14.25">
      <c r="A434" s="285" t="s">
        <v>368</v>
      </c>
      <c r="B434" s="72">
        <v>29</v>
      </c>
      <c r="C434" s="72">
        <v>29</v>
      </c>
      <c r="D434" s="72">
        <f t="shared" si="9"/>
        <v>0</v>
      </c>
      <c r="E434" s="279">
        <f t="shared" si="8"/>
        <v>100</v>
      </c>
    </row>
    <row r="435" spans="1:5" ht="14.25">
      <c r="A435" s="285" t="s">
        <v>369</v>
      </c>
      <c r="B435" s="72">
        <v>2</v>
      </c>
      <c r="C435" s="72">
        <v>2</v>
      </c>
      <c r="D435" s="72">
        <f t="shared" si="9"/>
        <v>0</v>
      </c>
      <c r="E435" s="279">
        <f t="shared" si="8"/>
        <v>100</v>
      </c>
    </row>
    <row r="436" spans="1:5" ht="14.25">
      <c r="A436" s="285" t="s">
        <v>370</v>
      </c>
      <c r="B436" s="72">
        <v>2</v>
      </c>
      <c r="C436" s="72">
        <v>2</v>
      </c>
      <c r="D436" s="72">
        <f t="shared" si="9"/>
        <v>0</v>
      </c>
      <c r="E436" s="279">
        <f t="shared" si="8"/>
        <v>100</v>
      </c>
    </row>
    <row r="437" spans="1:5" ht="14.25">
      <c r="A437" s="285" t="s">
        <v>641</v>
      </c>
      <c r="B437" s="72">
        <v>21</v>
      </c>
      <c r="C437" s="72">
        <v>191</v>
      </c>
      <c r="D437" s="72">
        <f t="shared" si="9"/>
        <v>170</v>
      </c>
      <c r="E437" s="279">
        <f t="shared" si="8"/>
        <v>909.5238095238095</v>
      </c>
    </row>
    <row r="438" spans="1:5" ht="14.25">
      <c r="A438" s="285" t="s">
        <v>642</v>
      </c>
      <c r="B438" s="72">
        <v>161</v>
      </c>
      <c r="C438" s="72">
        <v>52</v>
      </c>
      <c r="D438" s="72">
        <f t="shared" si="9"/>
        <v>-109</v>
      </c>
      <c r="E438" s="279">
        <f t="shared" si="8"/>
        <v>32.298136645962735</v>
      </c>
    </row>
    <row r="439" spans="1:5" ht="14.25">
      <c r="A439" s="285" t="s">
        <v>643</v>
      </c>
      <c r="B439" s="72"/>
      <c r="C439" s="72">
        <v>0</v>
      </c>
      <c r="D439" s="72">
        <f t="shared" si="9"/>
        <v>0</v>
      </c>
      <c r="E439" s="279"/>
    </row>
    <row r="440" spans="1:5" ht="14.25">
      <c r="A440" s="285" t="s">
        <v>644</v>
      </c>
      <c r="B440" s="72">
        <v>13</v>
      </c>
      <c r="C440" s="72">
        <v>18</v>
      </c>
      <c r="D440" s="72">
        <f t="shared" si="9"/>
        <v>5</v>
      </c>
      <c r="E440" s="279">
        <f t="shared" si="8"/>
        <v>138.46153846153845</v>
      </c>
    </row>
    <row r="441" spans="1:5" ht="14.25">
      <c r="A441" s="285" t="s">
        <v>645</v>
      </c>
      <c r="B441" s="72">
        <v>239</v>
      </c>
      <c r="C441" s="72">
        <v>215</v>
      </c>
      <c r="D441" s="72">
        <f t="shared" si="9"/>
        <v>-24</v>
      </c>
      <c r="E441" s="279">
        <f t="shared" si="8"/>
        <v>89.9581589958159</v>
      </c>
    </row>
    <row r="442" spans="1:5" ht="14.25">
      <c r="A442" s="285" t="s">
        <v>368</v>
      </c>
      <c r="B442" s="72">
        <v>138</v>
      </c>
      <c r="C442" s="72">
        <v>146</v>
      </c>
      <c r="D442" s="72">
        <f t="shared" si="9"/>
        <v>8</v>
      </c>
      <c r="E442" s="279">
        <f t="shared" si="8"/>
        <v>105.79710144927536</v>
      </c>
    </row>
    <row r="443" spans="1:5" ht="14.25">
      <c r="A443" s="285" t="s">
        <v>369</v>
      </c>
      <c r="B443" s="72">
        <v>15</v>
      </c>
      <c r="C443" s="72">
        <v>11</v>
      </c>
      <c r="D443" s="72">
        <f t="shared" si="9"/>
        <v>-4</v>
      </c>
      <c r="E443" s="279">
        <f t="shared" si="8"/>
        <v>73.33333333333333</v>
      </c>
    </row>
    <row r="444" spans="1:5" ht="14.25">
      <c r="A444" s="285" t="s">
        <v>370</v>
      </c>
      <c r="B444" s="72">
        <v>13</v>
      </c>
      <c r="C444" s="72">
        <v>9</v>
      </c>
      <c r="D444" s="72">
        <f t="shared" si="9"/>
        <v>-4</v>
      </c>
      <c r="E444" s="279">
        <f t="shared" si="8"/>
        <v>69.23076923076923</v>
      </c>
    </row>
    <row r="445" spans="1:5" ht="14.25">
      <c r="A445" s="285" t="s">
        <v>646</v>
      </c>
      <c r="B445" s="72"/>
      <c r="C445" s="72">
        <v>0</v>
      </c>
      <c r="D445" s="72">
        <f t="shared" si="9"/>
        <v>0</v>
      </c>
      <c r="E445" s="279"/>
    </row>
    <row r="446" spans="1:5" ht="14.25">
      <c r="A446" s="285" t="s">
        <v>647</v>
      </c>
      <c r="B446" s="72">
        <v>20</v>
      </c>
      <c r="C446" s="72">
        <v>25</v>
      </c>
      <c r="D446" s="72">
        <f t="shared" si="9"/>
        <v>5</v>
      </c>
      <c r="E446" s="279">
        <f t="shared" si="8"/>
        <v>125</v>
      </c>
    </row>
    <row r="447" spans="1:5" ht="14.25">
      <c r="A447" s="285" t="s">
        <v>648</v>
      </c>
      <c r="B447" s="72"/>
      <c r="C447" s="72">
        <v>0</v>
      </c>
      <c r="D447" s="72">
        <f t="shared" si="9"/>
        <v>0</v>
      </c>
      <c r="E447" s="279"/>
    </row>
    <row r="448" spans="1:5" ht="14.25">
      <c r="A448" s="285" t="s">
        <v>649</v>
      </c>
      <c r="B448" s="72">
        <v>5</v>
      </c>
      <c r="C448" s="72">
        <v>2</v>
      </c>
      <c r="D448" s="72">
        <f t="shared" si="9"/>
        <v>-3</v>
      </c>
      <c r="E448" s="279">
        <f t="shared" si="8"/>
        <v>40</v>
      </c>
    </row>
    <row r="449" spans="1:5" ht="14.25">
      <c r="A449" s="285" t="s">
        <v>650</v>
      </c>
      <c r="B449" s="72">
        <v>3</v>
      </c>
      <c r="C449" s="72">
        <v>7</v>
      </c>
      <c r="D449" s="72">
        <f t="shared" si="9"/>
        <v>4</v>
      </c>
      <c r="E449" s="279">
        <f t="shared" si="8"/>
        <v>233.33333333333334</v>
      </c>
    </row>
    <row r="450" spans="1:5" ht="14.25">
      <c r="A450" s="285" t="s">
        <v>651</v>
      </c>
      <c r="B450" s="72"/>
      <c r="C450" s="72">
        <v>0</v>
      </c>
      <c r="D450" s="72">
        <f t="shared" si="9"/>
        <v>0</v>
      </c>
      <c r="E450" s="279"/>
    </row>
    <row r="451" spans="1:5" ht="14.25">
      <c r="A451" s="285" t="s">
        <v>652</v>
      </c>
      <c r="B451" s="72">
        <v>45</v>
      </c>
      <c r="C451" s="72">
        <v>15</v>
      </c>
      <c r="D451" s="72">
        <f t="shared" si="9"/>
        <v>-30</v>
      </c>
      <c r="E451" s="279">
        <f t="shared" si="8"/>
        <v>33.33333333333333</v>
      </c>
    </row>
    <row r="452" spans="1:5" ht="14.25">
      <c r="A452" s="285" t="s">
        <v>653</v>
      </c>
      <c r="B452" s="72">
        <v>202</v>
      </c>
      <c r="C452" s="72">
        <v>381</v>
      </c>
      <c r="D452" s="72">
        <f t="shared" si="9"/>
        <v>179</v>
      </c>
      <c r="E452" s="279">
        <f t="shared" si="8"/>
        <v>188.6138613861386</v>
      </c>
    </row>
    <row r="453" spans="1:5" ht="14.25">
      <c r="A453" s="285" t="s">
        <v>368</v>
      </c>
      <c r="B453" s="72">
        <v>1</v>
      </c>
      <c r="C453" s="72">
        <v>0</v>
      </c>
      <c r="D453" s="72">
        <f t="shared" si="9"/>
        <v>-1</v>
      </c>
      <c r="E453" s="279"/>
    </row>
    <row r="454" spans="1:5" ht="14.25">
      <c r="A454" s="285" t="s">
        <v>369</v>
      </c>
      <c r="B454" s="72"/>
      <c r="C454" s="72">
        <v>0</v>
      </c>
      <c r="D454" s="72">
        <f t="shared" si="9"/>
        <v>0</v>
      </c>
      <c r="E454" s="279"/>
    </row>
    <row r="455" spans="1:5" ht="14.25">
      <c r="A455" s="285" t="s">
        <v>370</v>
      </c>
      <c r="B455" s="72">
        <v>57</v>
      </c>
      <c r="C455" s="72">
        <v>71</v>
      </c>
      <c r="D455" s="72">
        <f t="shared" si="9"/>
        <v>14</v>
      </c>
      <c r="E455" s="279">
        <f t="shared" si="8"/>
        <v>124.56140350877195</v>
      </c>
    </row>
    <row r="456" spans="1:5" ht="14.25">
      <c r="A456" s="285" t="s">
        <v>654</v>
      </c>
      <c r="B456" s="72">
        <v>48</v>
      </c>
      <c r="C456" s="72">
        <v>55</v>
      </c>
      <c r="D456" s="72">
        <f t="shared" si="9"/>
        <v>7</v>
      </c>
      <c r="E456" s="279">
        <f t="shared" si="8"/>
        <v>114.58333333333333</v>
      </c>
    </row>
    <row r="457" spans="1:5" ht="14.25">
      <c r="A457" s="285" t="s">
        <v>655</v>
      </c>
      <c r="B457" s="72"/>
      <c r="C457" s="72">
        <v>0</v>
      </c>
      <c r="D457" s="72">
        <f t="shared" si="9"/>
        <v>0</v>
      </c>
      <c r="E457" s="279"/>
    </row>
    <row r="458" spans="1:5" ht="14.25">
      <c r="A458" s="285" t="s">
        <v>656</v>
      </c>
      <c r="B458" s="72">
        <v>31</v>
      </c>
      <c r="C458" s="72">
        <v>66</v>
      </c>
      <c r="D458" s="72">
        <f t="shared" si="9"/>
        <v>35</v>
      </c>
      <c r="E458" s="279">
        <f t="shared" si="8"/>
        <v>212.9032258064516</v>
      </c>
    </row>
    <row r="459" spans="1:5" ht="14.25">
      <c r="A459" s="285" t="s">
        <v>657</v>
      </c>
      <c r="B459" s="72">
        <v>65</v>
      </c>
      <c r="C459" s="72">
        <v>189</v>
      </c>
      <c r="D459" s="72">
        <f t="shared" si="9"/>
        <v>124</v>
      </c>
      <c r="E459" s="279">
        <f t="shared" si="8"/>
        <v>290.7692307692308</v>
      </c>
    </row>
    <row r="460" spans="1:5" ht="14.25">
      <c r="A460" s="285" t="s">
        <v>658</v>
      </c>
      <c r="B460" s="72">
        <v>241</v>
      </c>
      <c r="C460" s="72">
        <v>473</v>
      </c>
      <c r="D460" s="72">
        <f t="shared" si="9"/>
        <v>232</v>
      </c>
      <c r="E460" s="279">
        <f t="shared" si="8"/>
        <v>196.2655601659751</v>
      </c>
    </row>
    <row r="461" spans="1:5" ht="14.25">
      <c r="A461" s="285" t="s">
        <v>659</v>
      </c>
      <c r="B461" s="72"/>
      <c r="C461" s="72">
        <v>0</v>
      </c>
      <c r="D461" s="72">
        <f t="shared" si="9"/>
        <v>0</v>
      </c>
      <c r="E461" s="279"/>
    </row>
    <row r="462" spans="1:5" ht="14.25">
      <c r="A462" s="285" t="s">
        <v>660</v>
      </c>
      <c r="B462" s="72"/>
      <c r="C462" s="72">
        <v>5</v>
      </c>
      <c r="D462" s="72">
        <f t="shared" si="9"/>
        <v>5</v>
      </c>
      <c r="E462" s="279"/>
    </row>
    <row r="463" spans="1:5" ht="14.25">
      <c r="A463" s="285" t="s">
        <v>661</v>
      </c>
      <c r="B463" s="72">
        <v>241</v>
      </c>
      <c r="C463" s="72">
        <v>468</v>
      </c>
      <c r="D463" s="72">
        <f t="shared" si="9"/>
        <v>227</v>
      </c>
      <c r="E463" s="279">
        <f t="shared" si="8"/>
        <v>194.1908713692946</v>
      </c>
    </row>
    <row r="464" spans="1:5" ht="14.25">
      <c r="A464" s="285" t="s">
        <v>1141</v>
      </c>
      <c r="B464" s="72">
        <v>35250</v>
      </c>
      <c r="C464" s="72">
        <v>35568</v>
      </c>
      <c r="D464" s="72">
        <f t="shared" si="9"/>
        <v>318</v>
      </c>
      <c r="E464" s="279">
        <f t="shared" si="8"/>
        <v>100.90212765957448</v>
      </c>
    </row>
    <row r="465" spans="1:5" ht="14.25">
      <c r="A465" s="285" t="s">
        <v>666</v>
      </c>
      <c r="B465" s="72">
        <v>1346</v>
      </c>
      <c r="C465" s="72">
        <v>1272</v>
      </c>
      <c r="D465" s="72">
        <f t="shared" si="9"/>
        <v>-74</v>
      </c>
      <c r="E465" s="279">
        <f t="shared" si="8"/>
        <v>94.50222882615155</v>
      </c>
    </row>
    <row r="466" spans="1:5" ht="14.25">
      <c r="A466" s="285" t="s">
        <v>368</v>
      </c>
      <c r="B466" s="72">
        <v>310</v>
      </c>
      <c r="C466" s="72">
        <v>234</v>
      </c>
      <c r="D466" s="72">
        <f t="shared" si="9"/>
        <v>-76</v>
      </c>
      <c r="E466" s="279">
        <f t="shared" si="8"/>
        <v>75.48387096774194</v>
      </c>
    </row>
    <row r="467" spans="1:5" ht="14.25">
      <c r="A467" s="285" t="s">
        <v>369</v>
      </c>
      <c r="B467" s="72"/>
      <c r="C467" s="72">
        <v>4</v>
      </c>
      <c r="D467" s="72">
        <f t="shared" si="9"/>
        <v>4</v>
      </c>
      <c r="E467" s="279"/>
    </row>
    <row r="468" spans="1:5" ht="14.25">
      <c r="A468" s="285" t="s">
        <v>370</v>
      </c>
      <c r="B468" s="72">
        <v>24</v>
      </c>
      <c r="C468" s="72">
        <v>22</v>
      </c>
      <c r="D468" s="72">
        <f t="shared" si="9"/>
        <v>-2</v>
      </c>
      <c r="E468" s="279">
        <f t="shared" si="8"/>
        <v>91.66666666666666</v>
      </c>
    </row>
    <row r="469" spans="1:5" ht="14.25">
      <c r="A469" s="285" t="s">
        <v>667</v>
      </c>
      <c r="B469" s="72">
        <v>30</v>
      </c>
      <c r="C469" s="72">
        <v>19</v>
      </c>
      <c r="D469" s="72">
        <f t="shared" si="9"/>
        <v>-11</v>
      </c>
      <c r="E469" s="279">
        <f t="shared" si="8"/>
        <v>63.33333333333333</v>
      </c>
    </row>
    <row r="470" spans="1:5" ht="14.25">
      <c r="A470" s="285" t="s">
        <v>668</v>
      </c>
      <c r="B470" s="72"/>
      <c r="C470" s="72">
        <v>11</v>
      </c>
      <c r="D470" s="72">
        <f t="shared" si="9"/>
        <v>11</v>
      </c>
      <c r="E470" s="279"/>
    </row>
    <row r="471" spans="1:5" ht="14.25">
      <c r="A471" s="285" t="s">
        <v>669</v>
      </c>
      <c r="B471" s="72"/>
      <c r="C471" s="72">
        <v>0</v>
      </c>
      <c r="D471" s="72">
        <f t="shared" si="9"/>
        <v>0</v>
      </c>
      <c r="E471" s="279"/>
    </row>
    <row r="472" spans="1:5" ht="14.25">
      <c r="A472" s="285" t="s">
        <v>670</v>
      </c>
      <c r="B472" s="72">
        <v>93</v>
      </c>
      <c r="C472" s="72">
        <v>38</v>
      </c>
      <c r="D472" s="72">
        <f t="shared" si="9"/>
        <v>-55</v>
      </c>
      <c r="E472" s="279">
        <f t="shared" si="8"/>
        <v>40.86021505376344</v>
      </c>
    </row>
    <row r="473" spans="1:5" ht="14.25">
      <c r="A473" s="285" t="s">
        <v>409</v>
      </c>
      <c r="B473" s="72"/>
      <c r="C473" s="72">
        <v>0</v>
      </c>
      <c r="D473" s="72">
        <f t="shared" si="9"/>
        <v>0</v>
      </c>
      <c r="E473" s="279"/>
    </row>
    <row r="474" spans="1:5" ht="14.25">
      <c r="A474" s="285" t="s">
        <v>671</v>
      </c>
      <c r="B474" s="72">
        <v>282</v>
      </c>
      <c r="C474" s="72">
        <v>220</v>
      </c>
      <c r="D474" s="72">
        <f t="shared" si="9"/>
        <v>-62</v>
      </c>
      <c r="E474" s="279">
        <f t="shared" si="8"/>
        <v>78.01418439716312</v>
      </c>
    </row>
    <row r="475" spans="1:5" ht="14.25">
      <c r="A475" s="285" t="s">
        <v>672</v>
      </c>
      <c r="B475" s="72">
        <v>8</v>
      </c>
      <c r="C475" s="72">
        <v>22</v>
      </c>
      <c r="D475" s="72">
        <f t="shared" si="9"/>
        <v>14</v>
      </c>
      <c r="E475" s="279">
        <f t="shared" si="8"/>
        <v>275</v>
      </c>
    </row>
    <row r="476" spans="1:5" ht="14.25">
      <c r="A476" s="285" t="s">
        <v>673</v>
      </c>
      <c r="B476" s="72"/>
      <c r="C476" s="72">
        <v>0</v>
      </c>
      <c r="D476" s="72">
        <f t="shared" si="9"/>
        <v>0</v>
      </c>
      <c r="E476" s="279"/>
    </row>
    <row r="477" spans="1:5" ht="14.25">
      <c r="A477" s="285" t="s">
        <v>674</v>
      </c>
      <c r="B477" s="72">
        <v>3</v>
      </c>
      <c r="C477" s="72">
        <v>6</v>
      </c>
      <c r="D477" s="72">
        <f t="shared" si="9"/>
        <v>3</v>
      </c>
      <c r="E477" s="279">
        <f t="shared" si="8"/>
        <v>200</v>
      </c>
    </row>
    <row r="478" spans="1:5" ht="14.25">
      <c r="A478" s="285" t="s">
        <v>675</v>
      </c>
      <c r="B478" s="72">
        <v>596</v>
      </c>
      <c r="C478" s="72">
        <v>696</v>
      </c>
      <c r="D478" s="72">
        <f t="shared" si="9"/>
        <v>100</v>
      </c>
      <c r="E478" s="279">
        <f t="shared" si="8"/>
        <v>116.7785234899329</v>
      </c>
    </row>
    <row r="479" spans="1:5" ht="14.25">
      <c r="A479" s="285" t="s">
        <v>676</v>
      </c>
      <c r="B479" s="72">
        <v>419</v>
      </c>
      <c r="C479" s="72">
        <v>680</v>
      </c>
      <c r="D479" s="72">
        <f t="shared" si="9"/>
        <v>261</v>
      </c>
      <c r="E479" s="279">
        <f t="shared" si="8"/>
        <v>162.29116945107398</v>
      </c>
    </row>
    <row r="480" spans="1:5" ht="14.25">
      <c r="A480" s="285" t="s">
        <v>368</v>
      </c>
      <c r="B480" s="72">
        <v>128</v>
      </c>
      <c r="C480" s="72">
        <v>172</v>
      </c>
      <c r="D480" s="72">
        <f t="shared" si="9"/>
        <v>44</v>
      </c>
      <c r="E480" s="279">
        <f>C480/B480*100</f>
        <v>134.375</v>
      </c>
    </row>
    <row r="481" spans="1:5" ht="14.25">
      <c r="A481" s="285" t="s">
        <v>369</v>
      </c>
      <c r="B481" s="72"/>
      <c r="C481" s="72">
        <v>3</v>
      </c>
      <c r="D481" s="72">
        <f t="shared" si="9"/>
        <v>3</v>
      </c>
      <c r="E481" s="279"/>
    </row>
    <row r="482" spans="1:5" ht="14.25">
      <c r="A482" s="285" t="s">
        <v>370</v>
      </c>
      <c r="B482" s="72"/>
      <c r="C482" s="72">
        <v>0</v>
      </c>
      <c r="D482" s="72">
        <f t="shared" si="9"/>
        <v>0</v>
      </c>
      <c r="E482" s="279"/>
    </row>
    <row r="483" spans="1:5" ht="14.25">
      <c r="A483" s="285" t="s">
        <v>677</v>
      </c>
      <c r="B483" s="72"/>
      <c r="C483" s="72">
        <v>6</v>
      </c>
      <c r="D483" s="72">
        <f aca="true" t="shared" si="10" ref="D483:D546">C483-B483</f>
        <v>6</v>
      </c>
      <c r="E483" s="279"/>
    </row>
    <row r="484" spans="1:5" ht="14.25">
      <c r="A484" s="285" t="s">
        <v>678</v>
      </c>
      <c r="B484" s="72">
        <v>17</v>
      </c>
      <c r="C484" s="72">
        <v>23</v>
      </c>
      <c r="D484" s="72">
        <f t="shared" si="10"/>
        <v>6</v>
      </c>
      <c r="E484" s="279">
        <f>C484/B484*100</f>
        <v>135.29411764705884</v>
      </c>
    </row>
    <row r="485" spans="1:5" ht="14.25">
      <c r="A485" s="285" t="s">
        <v>679</v>
      </c>
      <c r="B485" s="72">
        <v>3</v>
      </c>
      <c r="C485" s="72">
        <v>4</v>
      </c>
      <c r="D485" s="72">
        <f t="shared" si="10"/>
        <v>1</v>
      </c>
      <c r="E485" s="279">
        <f>C485/B485*100</f>
        <v>133.33333333333331</v>
      </c>
    </row>
    <row r="486" spans="1:5" ht="14.25">
      <c r="A486" s="285" t="s">
        <v>680</v>
      </c>
      <c r="B486" s="72">
        <v>5</v>
      </c>
      <c r="C486" s="72">
        <v>0</v>
      </c>
      <c r="D486" s="72">
        <f t="shared" si="10"/>
        <v>-5</v>
      </c>
      <c r="E486" s="279">
        <f>C486/B486*100</f>
        <v>0</v>
      </c>
    </row>
    <row r="487" spans="1:5" ht="14.25">
      <c r="A487" s="285" t="s">
        <v>681</v>
      </c>
      <c r="B487" s="72">
        <v>52</v>
      </c>
      <c r="C487" s="72">
        <v>66</v>
      </c>
      <c r="D487" s="72">
        <f t="shared" si="10"/>
        <v>14</v>
      </c>
      <c r="E487" s="279">
        <f>C487/B487*100</f>
        <v>126.92307692307692</v>
      </c>
    </row>
    <row r="488" spans="1:5" ht="14.25">
      <c r="A488" s="285" t="s">
        <v>682</v>
      </c>
      <c r="B488" s="72">
        <v>0</v>
      </c>
      <c r="C488" s="72">
        <v>0</v>
      </c>
      <c r="D488" s="72">
        <f t="shared" si="10"/>
        <v>0</v>
      </c>
      <c r="E488" s="279"/>
    </row>
    <row r="489" spans="1:5" ht="14.25">
      <c r="A489" s="285" t="s">
        <v>683</v>
      </c>
      <c r="B489" s="72">
        <v>214</v>
      </c>
      <c r="C489" s="72">
        <v>406</v>
      </c>
      <c r="D489" s="72">
        <f t="shared" si="10"/>
        <v>192</v>
      </c>
      <c r="E489" s="279">
        <f>C489/B489*100</f>
        <v>189.7196261682243</v>
      </c>
    </row>
    <row r="490" spans="1:5" ht="14.25">
      <c r="A490" s="285" t="s">
        <v>684</v>
      </c>
      <c r="B490" s="72">
        <v>9605</v>
      </c>
      <c r="C490" s="72">
        <v>8717</v>
      </c>
      <c r="D490" s="72">
        <f t="shared" si="10"/>
        <v>-888</v>
      </c>
      <c r="E490" s="279">
        <f>C490/B490*100</f>
        <v>90.75481520041645</v>
      </c>
    </row>
    <row r="491" spans="1:5" ht="14.25">
      <c r="A491" s="285" t="s">
        <v>685</v>
      </c>
      <c r="B491" s="72"/>
      <c r="C491" s="72">
        <v>293</v>
      </c>
      <c r="D491" s="72">
        <f t="shared" si="10"/>
        <v>293</v>
      </c>
      <c r="E491" s="279"/>
    </row>
    <row r="492" spans="1:5" ht="14.25">
      <c r="A492" s="283" t="s">
        <v>686</v>
      </c>
      <c r="B492" s="72"/>
      <c r="C492" s="72">
        <v>0</v>
      </c>
      <c r="D492" s="72">
        <f t="shared" si="10"/>
        <v>0</v>
      </c>
      <c r="E492" s="279"/>
    </row>
    <row r="493" spans="1:5" ht="14.25">
      <c r="A493" s="285" t="s">
        <v>687</v>
      </c>
      <c r="B493" s="72">
        <v>600</v>
      </c>
      <c r="C493" s="72">
        <v>79</v>
      </c>
      <c r="D493" s="72">
        <f t="shared" si="10"/>
        <v>-521</v>
      </c>
      <c r="E493" s="279">
        <f>C493/B493*100</f>
        <v>13.166666666666666</v>
      </c>
    </row>
    <row r="494" spans="1:5" ht="14.25">
      <c r="A494" s="285" t="s">
        <v>688</v>
      </c>
      <c r="B494" s="72"/>
      <c r="C494" s="72">
        <v>0</v>
      </c>
      <c r="D494" s="72">
        <f t="shared" si="10"/>
        <v>0</v>
      </c>
      <c r="E494" s="279"/>
    </row>
    <row r="495" spans="1:5" ht="14.25">
      <c r="A495" s="285" t="s">
        <v>689</v>
      </c>
      <c r="B495" s="72"/>
      <c r="C495" s="72">
        <v>0</v>
      </c>
      <c r="D495" s="72">
        <f t="shared" si="10"/>
        <v>0</v>
      </c>
      <c r="E495" s="279"/>
    </row>
    <row r="496" spans="1:5" ht="14.25">
      <c r="A496" s="285" t="s">
        <v>690</v>
      </c>
      <c r="B496" s="72">
        <v>9005</v>
      </c>
      <c r="C496" s="72">
        <v>8345</v>
      </c>
      <c r="D496" s="72">
        <f t="shared" si="10"/>
        <v>-660</v>
      </c>
      <c r="E496" s="279">
        <f>C496/B496*100</f>
        <v>92.67073847862298</v>
      </c>
    </row>
    <row r="497" spans="1:5" ht="14.25">
      <c r="A497" s="285" t="s">
        <v>691</v>
      </c>
      <c r="B497" s="72"/>
      <c r="C497" s="72">
        <v>0</v>
      </c>
      <c r="D497" s="72">
        <f t="shared" si="10"/>
        <v>0</v>
      </c>
      <c r="E497" s="279"/>
    </row>
    <row r="498" spans="1:5" ht="14.25">
      <c r="A498" s="285" t="s">
        <v>692</v>
      </c>
      <c r="B498" s="72">
        <v>15861</v>
      </c>
      <c r="C498" s="72">
        <v>13275</v>
      </c>
      <c r="D498" s="72">
        <f t="shared" si="10"/>
        <v>-2586</v>
      </c>
      <c r="E498" s="279">
        <f>C498/B498*100</f>
        <v>83.6958577643276</v>
      </c>
    </row>
    <row r="499" spans="1:5" ht="14.25">
      <c r="A499" s="285" t="s">
        <v>693</v>
      </c>
      <c r="B499" s="72">
        <v>9464</v>
      </c>
      <c r="C499" s="72">
        <v>7012</v>
      </c>
      <c r="D499" s="72">
        <f t="shared" si="10"/>
        <v>-2452</v>
      </c>
      <c r="E499" s="279">
        <f>C499/B499*100</f>
        <v>74.09129332206255</v>
      </c>
    </row>
    <row r="500" spans="1:5" ht="14.25">
      <c r="A500" s="285" t="s">
        <v>694</v>
      </c>
      <c r="B500" s="72">
        <v>5980</v>
      </c>
      <c r="C500" s="72">
        <v>6139</v>
      </c>
      <c r="D500" s="72">
        <f t="shared" si="10"/>
        <v>159</v>
      </c>
      <c r="E500" s="279">
        <f>C500/B500*100</f>
        <v>102.65886287625419</v>
      </c>
    </row>
    <row r="501" spans="1:5" ht="14.25">
      <c r="A501" s="285" t="s">
        <v>695</v>
      </c>
      <c r="B501" s="72">
        <v>100</v>
      </c>
      <c r="C501" s="72">
        <v>72</v>
      </c>
      <c r="D501" s="72">
        <f t="shared" si="10"/>
        <v>-28</v>
      </c>
      <c r="E501" s="279">
        <f>C501/B501*100</f>
        <v>72</v>
      </c>
    </row>
    <row r="502" spans="1:5" ht="14.25">
      <c r="A502" s="285" t="s">
        <v>696</v>
      </c>
      <c r="B502" s="72"/>
      <c r="C502" s="72">
        <v>0</v>
      </c>
      <c r="D502" s="72">
        <f t="shared" si="10"/>
        <v>0</v>
      </c>
      <c r="E502" s="279"/>
    </row>
    <row r="503" spans="1:5" ht="14.25">
      <c r="A503" s="285" t="s">
        <v>697</v>
      </c>
      <c r="B503" s="72">
        <v>317</v>
      </c>
      <c r="C503" s="72">
        <v>52</v>
      </c>
      <c r="D503" s="72">
        <f t="shared" si="10"/>
        <v>-265</v>
      </c>
      <c r="E503" s="279">
        <f>C503/B503*100</f>
        <v>16.40378548895899</v>
      </c>
    </row>
    <row r="504" spans="1:5" ht="14.25">
      <c r="A504" s="285" t="s">
        <v>698</v>
      </c>
      <c r="B504" s="72">
        <v>65</v>
      </c>
      <c r="C504" s="72">
        <v>171</v>
      </c>
      <c r="D504" s="72">
        <f t="shared" si="10"/>
        <v>106</v>
      </c>
      <c r="E504" s="279">
        <f>C504/B504*100</f>
        <v>263.0769230769231</v>
      </c>
    </row>
    <row r="505" spans="1:5" ht="14.25">
      <c r="A505" s="285" t="s">
        <v>699</v>
      </c>
      <c r="B505" s="72">
        <v>65</v>
      </c>
      <c r="C505" s="72">
        <v>12</v>
      </c>
      <c r="D505" s="72">
        <f t="shared" si="10"/>
        <v>-53</v>
      </c>
      <c r="E505" s="279">
        <f>C505/B505*100</f>
        <v>18.461538461538463</v>
      </c>
    </row>
    <row r="506" spans="1:5" ht="14.25">
      <c r="A506" s="285" t="s">
        <v>700</v>
      </c>
      <c r="B506" s="72"/>
      <c r="C506" s="72">
        <v>0</v>
      </c>
      <c r="D506" s="72">
        <f t="shared" si="10"/>
        <v>0</v>
      </c>
      <c r="E506" s="279"/>
    </row>
    <row r="507" spans="1:5" ht="14.25">
      <c r="A507" s="285" t="s">
        <v>701</v>
      </c>
      <c r="B507" s="72"/>
      <c r="C507" s="72">
        <v>159</v>
      </c>
      <c r="D507" s="72">
        <f t="shared" si="10"/>
        <v>159</v>
      </c>
      <c r="E507" s="279"/>
    </row>
    <row r="508" spans="1:5" ht="14.25">
      <c r="A508" s="285" t="s">
        <v>702</v>
      </c>
      <c r="B508" s="72">
        <v>231</v>
      </c>
      <c r="C508" s="72">
        <v>436</v>
      </c>
      <c r="D508" s="72">
        <f t="shared" si="10"/>
        <v>205</v>
      </c>
      <c r="E508" s="279">
        <f>C508/B508*100</f>
        <v>188.74458874458875</v>
      </c>
    </row>
    <row r="509" spans="1:5" ht="14.25">
      <c r="A509" s="285" t="s">
        <v>703</v>
      </c>
      <c r="B509" s="72"/>
      <c r="C509" s="72">
        <v>0</v>
      </c>
      <c r="D509" s="72">
        <f t="shared" si="10"/>
        <v>0</v>
      </c>
      <c r="E509" s="279"/>
    </row>
    <row r="510" spans="1:5" ht="14.25">
      <c r="A510" s="285" t="s">
        <v>704</v>
      </c>
      <c r="B510" s="72"/>
      <c r="C510" s="72">
        <v>3</v>
      </c>
      <c r="D510" s="72">
        <f t="shared" si="10"/>
        <v>3</v>
      </c>
      <c r="E510" s="279"/>
    </row>
    <row r="511" spans="1:5" ht="14.25">
      <c r="A511" s="285" t="s">
        <v>705</v>
      </c>
      <c r="B511" s="72"/>
      <c r="C511" s="72">
        <v>3</v>
      </c>
      <c r="D511" s="72">
        <f t="shared" si="10"/>
        <v>3</v>
      </c>
      <c r="E511" s="279"/>
    </row>
    <row r="512" spans="1:5" ht="14.25">
      <c r="A512" s="285" t="s">
        <v>706</v>
      </c>
      <c r="B512" s="72"/>
      <c r="C512" s="72">
        <v>3</v>
      </c>
      <c r="D512" s="72">
        <f t="shared" si="10"/>
        <v>3</v>
      </c>
      <c r="E512" s="279"/>
    </row>
    <row r="513" spans="1:5" ht="14.25">
      <c r="A513" s="285" t="s">
        <v>707</v>
      </c>
      <c r="B513" s="72"/>
      <c r="C513" s="72">
        <v>3</v>
      </c>
      <c r="D513" s="72">
        <f t="shared" si="10"/>
        <v>3</v>
      </c>
      <c r="E513" s="279"/>
    </row>
    <row r="514" spans="1:5" ht="14.25">
      <c r="A514" s="285" t="s">
        <v>708</v>
      </c>
      <c r="B514" s="72"/>
      <c r="C514" s="72">
        <v>0</v>
      </c>
      <c r="D514" s="72">
        <f t="shared" si="10"/>
        <v>0</v>
      </c>
      <c r="E514" s="279"/>
    </row>
    <row r="515" spans="1:5" ht="14.25">
      <c r="A515" s="285" t="s">
        <v>709</v>
      </c>
      <c r="B515" s="72"/>
      <c r="C515" s="72">
        <v>0</v>
      </c>
      <c r="D515" s="72">
        <f t="shared" si="10"/>
        <v>0</v>
      </c>
      <c r="E515" s="279"/>
    </row>
    <row r="516" spans="1:5" ht="14.25">
      <c r="A516" s="285" t="s">
        <v>710</v>
      </c>
      <c r="B516" s="72"/>
      <c r="C516" s="72">
        <v>0</v>
      </c>
      <c r="D516" s="72">
        <f t="shared" si="10"/>
        <v>0</v>
      </c>
      <c r="E516" s="279"/>
    </row>
    <row r="517" spans="1:5" ht="14.25">
      <c r="A517" s="285" t="s">
        <v>711</v>
      </c>
      <c r="B517" s="72"/>
      <c r="C517" s="72">
        <v>0</v>
      </c>
      <c r="D517" s="72">
        <f t="shared" si="10"/>
        <v>0</v>
      </c>
      <c r="E517" s="279"/>
    </row>
    <row r="518" spans="1:5" ht="14.25">
      <c r="A518" s="285" t="s">
        <v>712</v>
      </c>
      <c r="B518" s="72"/>
      <c r="C518" s="72">
        <v>0</v>
      </c>
      <c r="D518" s="72">
        <f t="shared" si="10"/>
        <v>0</v>
      </c>
      <c r="E518" s="279"/>
    </row>
    <row r="519" spans="1:5" ht="14.25">
      <c r="A519" s="285" t="s">
        <v>713</v>
      </c>
      <c r="B519" s="72"/>
      <c r="C519" s="72">
        <v>104</v>
      </c>
      <c r="D519" s="72">
        <f t="shared" si="10"/>
        <v>104</v>
      </c>
      <c r="E519" s="279"/>
    </row>
    <row r="520" spans="1:5" ht="14.25">
      <c r="A520" s="285" t="s">
        <v>714</v>
      </c>
      <c r="B520" s="72"/>
      <c r="C520" s="72">
        <v>0</v>
      </c>
      <c r="D520" s="72">
        <f t="shared" si="10"/>
        <v>0</v>
      </c>
      <c r="E520" s="279"/>
    </row>
    <row r="521" spans="1:5" ht="14.25">
      <c r="A521" s="285" t="s">
        <v>715</v>
      </c>
      <c r="B521" s="72">
        <v>231</v>
      </c>
      <c r="C521" s="72">
        <v>320</v>
      </c>
      <c r="D521" s="72">
        <f t="shared" si="10"/>
        <v>89</v>
      </c>
      <c r="E521" s="279">
        <f>C521/B521*100</f>
        <v>138.52813852813853</v>
      </c>
    </row>
    <row r="522" spans="1:5" ht="14.25">
      <c r="A522" s="285" t="s">
        <v>716</v>
      </c>
      <c r="B522" s="72">
        <v>1556</v>
      </c>
      <c r="C522" s="72">
        <v>2723</v>
      </c>
      <c r="D522" s="72">
        <f t="shared" si="10"/>
        <v>1167</v>
      </c>
      <c r="E522" s="279">
        <f>C522/B522*100</f>
        <v>175</v>
      </c>
    </row>
    <row r="523" spans="1:5" ht="14.25">
      <c r="A523" s="285" t="s">
        <v>717</v>
      </c>
      <c r="B523" s="72">
        <v>353</v>
      </c>
      <c r="C523" s="72">
        <v>605</v>
      </c>
      <c r="D523" s="72">
        <f t="shared" si="10"/>
        <v>252</v>
      </c>
      <c r="E523" s="279">
        <f>C523/B523*100</f>
        <v>171.38810198300283</v>
      </c>
    </row>
    <row r="524" spans="1:5" ht="14.25">
      <c r="A524" s="285" t="s">
        <v>718</v>
      </c>
      <c r="B524" s="72"/>
      <c r="C524" s="72">
        <v>0</v>
      </c>
      <c r="D524" s="72">
        <f t="shared" si="10"/>
        <v>0</v>
      </c>
      <c r="E524" s="279"/>
    </row>
    <row r="525" spans="1:5" ht="14.25">
      <c r="A525" s="285" t="s">
        <v>719</v>
      </c>
      <c r="B525" s="72"/>
      <c r="C525" s="72">
        <v>0</v>
      </c>
      <c r="D525" s="72">
        <f t="shared" si="10"/>
        <v>0</v>
      </c>
      <c r="E525" s="279"/>
    </row>
    <row r="526" spans="1:5" ht="14.25">
      <c r="A526" s="285" t="s">
        <v>720</v>
      </c>
      <c r="B526" s="72">
        <v>27</v>
      </c>
      <c r="C526" s="72">
        <v>0</v>
      </c>
      <c r="D526" s="72">
        <f t="shared" si="10"/>
        <v>-27</v>
      </c>
      <c r="E526" s="279"/>
    </row>
    <row r="527" spans="1:5" ht="14.25">
      <c r="A527" s="285" t="s">
        <v>721</v>
      </c>
      <c r="B527" s="72"/>
      <c r="C527" s="72">
        <v>0</v>
      </c>
      <c r="D527" s="72">
        <f t="shared" si="10"/>
        <v>0</v>
      </c>
      <c r="E527" s="279"/>
    </row>
    <row r="528" spans="1:5" ht="14.25">
      <c r="A528" s="285" t="s">
        <v>722</v>
      </c>
      <c r="B528" s="72"/>
      <c r="C528" s="72">
        <v>0</v>
      </c>
      <c r="D528" s="72">
        <f t="shared" si="10"/>
        <v>0</v>
      </c>
      <c r="E528" s="279"/>
    </row>
    <row r="529" spans="1:5" ht="14.25">
      <c r="A529" s="285" t="s">
        <v>723</v>
      </c>
      <c r="B529" s="72">
        <v>1176</v>
      </c>
      <c r="C529" s="72">
        <v>2118</v>
      </c>
      <c r="D529" s="72">
        <f t="shared" si="10"/>
        <v>942</v>
      </c>
      <c r="E529" s="279">
        <f>C529/B529*100</f>
        <v>180.10204081632654</v>
      </c>
    </row>
    <row r="530" spans="1:5" ht="14.25">
      <c r="A530" s="285" t="s">
        <v>724</v>
      </c>
      <c r="B530" s="72">
        <v>535</v>
      </c>
      <c r="C530" s="72">
        <v>559</v>
      </c>
      <c r="D530" s="72">
        <f t="shared" si="10"/>
        <v>24</v>
      </c>
      <c r="E530" s="279">
        <f>C530/B530*100</f>
        <v>104.48598130841123</v>
      </c>
    </row>
    <row r="531" spans="1:5" ht="14.25">
      <c r="A531" s="285" t="s">
        <v>725</v>
      </c>
      <c r="B531" s="72">
        <v>191</v>
      </c>
      <c r="C531" s="72">
        <v>296</v>
      </c>
      <c r="D531" s="72">
        <f t="shared" si="10"/>
        <v>105</v>
      </c>
      <c r="E531" s="279">
        <f>C531/B531*100</f>
        <v>154.9738219895288</v>
      </c>
    </row>
    <row r="532" spans="1:5" ht="14.25">
      <c r="A532" s="285" t="s">
        <v>726</v>
      </c>
      <c r="B532" s="72">
        <v>19</v>
      </c>
      <c r="C532" s="72">
        <v>25</v>
      </c>
      <c r="D532" s="72">
        <f t="shared" si="10"/>
        <v>6</v>
      </c>
      <c r="E532" s="279">
        <f>C532/B532*100</f>
        <v>131.57894736842107</v>
      </c>
    </row>
    <row r="533" spans="1:5" ht="14.25">
      <c r="A533" s="285" t="s">
        <v>727</v>
      </c>
      <c r="B533" s="72"/>
      <c r="C533" s="72">
        <v>0</v>
      </c>
      <c r="D533" s="72">
        <f t="shared" si="10"/>
        <v>0</v>
      </c>
      <c r="E533" s="279"/>
    </row>
    <row r="534" spans="1:5" ht="14.25">
      <c r="A534" s="285" t="s">
        <v>728</v>
      </c>
      <c r="B534" s="72">
        <v>62</v>
      </c>
      <c r="C534" s="72">
        <v>0</v>
      </c>
      <c r="D534" s="72">
        <f t="shared" si="10"/>
        <v>-62</v>
      </c>
      <c r="E534" s="279"/>
    </row>
    <row r="535" spans="1:5" ht="14.25">
      <c r="A535" s="285" t="s">
        <v>729</v>
      </c>
      <c r="B535" s="72">
        <v>263</v>
      </c>
      <c r="C535" s="72">
        <v>238</v>
      </c>
      <c r="D535" s="72">
        <f t="shared" si="10"/>
        <v>-25</v>
      </c>
      <c r="E535" s="279">
        <f>C535/B535*100</f>
        <v>90.49429657794677</v>
      </c>
    </row>
    <row r="536" spans="1:5" ht="14.25">
      <c r="A536" s="285" t="s">
        <v>730</v>
      </c>
      <c r="B536" s="72">
        <v>1103</v>
      </c>
      <c r="C536" s="72">
        <v>1264</v>
      </c>
      <c r="D536" s="72">
        <f t="shared" si="10"/>
        <v>161</v>
      </c>
      <c r="E536" s="279">
        <f>C536/B536*100</f>
        <v>114.59655485040798</v>
      </c>
    </row>
    <row r="537" spans="1:5" ht="14.25">
      <c r="A537" s="285" t="s">
        <v>731</v>
      </c>
      <c r="B537" s="72">
        <v>211</v>
      </c>
      <c r="C537" s="72">
        <v>128</v>
      </c>
      <c r="D537" s="72">
        <f t="shared" si="10"/>
        <v>-83</v>
      </c>
      <c r="E537" s="279">
        <f>C537/B537*100</f>
        <v>60.66350710900474</v>
      </c>
    </row>
    <row r="538" spans="1:5" ht="14.25">
      <c r="A538" s="285" t="s">
        <v>732</v>
      </c>
      <c r="B538" s="72">
        <v>586</v>
      </c>
      <c r="C538" s="72">
        <v>801</v>
      </c>
      <c r="D538" s="72">
        <f t="shared" si="10"/>
        <v>215</v>
      </c>
      <c r="E538" s="279">
        <f>C538/B538*100</f>
        <v>136.68941979522185</v>
      </c>
    </row>
    <row r="539" spans="1:5" ht="14.25">
      <c r="A539" s="285" t="s">
        <v>733</v>
      </c>
      <c r="B539" s="72"/>
      <c r="C539" s="72">
        <v>0</v>
      </c>
      <c r="D539" s="72">
        <f t="shared" si="10"/>
        <v>0</v>
      </c>
      <c r="E539" s="279"/>
    </row>
    <row r="540" spans="1:5" ht="14.25">
      <c r="A540" s="285" t="s">
        <v>734</v>
      </c>
      <c r="B540" s="72">
        <v>97</v>
      </c>
      <c r="C540" s="72">
        <v>117</v>
      </c>
      <c r="D540" s="72">
        <f t="shared" si="10"/>
        <v>20</v>
      </c>
      <c r="E540" s="279">
        <f>C540/B540*100</f>
        <v>120.61855670103093</v>
      </c>
    </row>
    <row r="541" spans="1:5" ht="14.25">
      <c r="A541" s="285" t="s">
        <v>735</v>
      </c>
      <c r="B541" s="72"/>
      <c r="C541" s="72">
        <v>22</v>
      </c>
      <c r="D541" s="72">
        <f t="shared" si="10"/>
        <v>22</v>
      </c>
      <c r="E541" s="279"/>
    </row>
    <row r="542" spans="1:5" ht="14.25">
      <c r="A542" s="285" t="s">
        <v>736</v>
      </c>
      <c r="B542" s="72">
        <v>209</v>
      </c>
      <c r="C542" s="72">
        <v>196</v>
      </c>
      <c r="D542" s="72">
        <f t="shared" si="10"/>
        <v>-13</v>
      </c>
      <c r="E542" s="279">
        <f>C542/B542*100</f>
        <v>93.77990430622009</v>
      </c>
    </row>
    <row r="543" spans="1:5" ht="14.25">
      <c r="A543" s="285" t="s">
        <v>737</v>
      </c>
      <c r="B543" s="72">
        <v>1011</v>
      </c>
      <c r="C543" s="72">
        <v>1596</v>
      </c>
      <c r="D543" s="72">
        <f t="shared" si="10"/>
        <v>585</v>
      </c>
      <c r="E543" s="279">
        <f>C543/B543*100</f>
        <v>157.86350148367953</v>
      </c>
    </row>
    <row r="544" spans="1:5" ht="14.25">
      <c r="A544" s="285" t="s">
        <v>368</v>
      </c>
      <c r="B544" s="72">
        <v>267</v>
      </c>
      <c r="C544" s="72">
        <v>53</v>
      </c>
      <c r="D544" s="72">
        <f t="shared" si="10"/>
        <v>-214</v>
      </c>
      <c r="E544" s="279">
        <f aca="true" t="shared" si="11" ref="E544:E604">C544/B544*100</f>
        <v>19.850187265917604</v>
      </c>
    </row>
    <row r="545" spans="1:5" ht="14.25">
      <c r="A545" s="285" t="s">
        <v>369</v>
      </c>
      <c r="B545" s="72"/>
      <c r="C545" s="72">
        <v>1</v>
      </c>
      <c r="D545" s="72">
        <f t="shared" si="10"/>
        <v>1</v>
      </c>
      <c r="E545" s="279"/>
    </row>
    <row r="546" spans="1:5" ht="14.25">
      <c r="A546" s="285" t="s">
        <v>370</v>
      </c>
      <c r="B546" s="72">
        <v>56</v>
      </c>
      <c r="C546" s="72">
        <v>15</v>
      </c>
      <c r="D546" s="72">
        <f t="shared" si="10"/>
        <v>-41</v>
      </c>
      <c r="E546" s="279">
        <f t="shared" si="11"/>
        <v>26.785714285714285</v>
      </c>
    </row>
    <row r="547" spans="1:5" ht="14.25">
      <c r="A547" s="285" t="s">
        <v>738</v>
      </c>
      <c r="B547" s="72">
        <v>90</v>
      </c>
      <c r="C547" s="72">
        <v>0</v>
      </c>
      <c r="D547" s="72">
        <f aca="true" t="shared" si="12" ref="D547:D610">C547-B547</f>
        <v>-90</v>
      </c>
      <c r="E547" s="279"/>
    </row>
    <row r="548" spans="1:5" ht="14.25">
      <c r="A548" s="285" t="s">
        <v>739</v>
      </c>
      <c r="B548" s="72"/>
      <c r="C548" s="72">
        <v>93</v>
      </c>
      <c r="D548" s="72">
        <f t="shared" si="12"/>
        <v>93</v>
      </c>
      <c r="E548" s="279"/>
    </row>
    <row r="549" spans="1:5" ht="14.25">
      <c r="A549" s="285" t="s">
        <v>740</v>
      </c>
      <c r="B549" s="72"/>
      <c r="C549" s="72">
        <v>0</v>
      </c>
      <c r="D549" s="72">
        <f t="shared" si="12"/>
        <v>0</v>
      </c>
      <c r="E549" s="279"/>
    </row>
    <row r="550" spans="1:5" ht="14.25">
      <c r="A550" s="285" t="s">
        <v>741</v>
      </c>
      <c r="B550" s="72">
        <v>598</v>
      </c>
      <c r="C550" s="72">
        <v>1434</v>
      </c>
      <c r="D550" s="72">
        <f t="shared" si="12"/>
        <v>836</v>
      </c>
      <c r="E550" s="279">
        <f t="shared" si="11"/>
        <v>239.79933110367892</v>
      </c>
    </row>
    <row r="551" spans="1:5" ht="14.25">
      <c r="A551" s="285" t="s">
        <v>742</v>
      </c>
      <c r="B551" s="72">
        <v>58</v>
      </c>
      <c r="C551" s="72">
        <v>73</v>
      </c>
      <c r="D551" s="72">
        <f t="shared" si="12"/>
        <v>15</v>
      </c>
      <c r="E551" s="279">
        <f t="shared" si="11"/>
        <v>125.86206896551724</v>
      </c>
    </row>
    <row r="552" spans="1:5" ht="14.25">
      <c r="A552" s="285" t="s">
        <v>743</v>
      </c>
      <c r="B552" s="72">
        <v>38</v>
      </c>
      <c r="C552" s="72">
        <v>37</v>
      </c>
      <c r="D552" s="72">
        <f t="shared" si="12"/>
        <v>-1</v>
      </c>
      <c r="E552" s="279">
        <f t="shared" si="11"/>
        <v>97.36842105263158</v>
      </c>
    </row>
    <row r="553" spans="1:5" ht="14.25">
      <c r="A553" s="285" t="s">
        <v>744</v>
      </c>
      <c r="B553" s="72">
        <v>16</v>
      </c>
      <c r="C553" s="72">
        <v>35</v>
      </c>
      <c r="D553" s="72">
        <f t="shared" si="12"/>
        <v>19</v>
      </c>
      <c r="E553" s="279">
        <f t="shared" si="11"/>
        <v>218.75</v>
      </c>
    </row>
    <row r="554" spans="1:5" ht="14.25">
      <c r="A554" s="285" t="s">
        <v>745</v>
      </c>
      <c r="B554" s="72">
        <v>1</v>
      </c>
      <c r="C554" s="72">
        <v>1</v>
      </c>
      <c r="D554" s="72">
        <f t="shared" si="12"/>
        <v>0</v>
      </c>
      <c r="E554" s="279">
        <f t="shared" si="11"/>
        <v>100</v>
      </c>
    </row>
    <row r="555" spans="1:5" ht="14.25">
      <c r="A555" s="285" t="s">
        <v>746</v>
      </c>
      <c r="B555" s="72">
        <v>3</v>
      </c>
      <c r="C555" s="72">
        <v>0</v>
      </c>
      <c r="D555" s="72">
        <f t="shared" si="12"/>
        <v>-3</v>
      </c>
      <c r="E555" s="279">
        <f t="shared" si="11"/>
        <v>0</v>
      </c>
    </row>
    <row r="556" spans="1:5" ht="14.25">
      <c r="A556" s="285" t="s">
        <v>747</v>
      </c>
      <c r="B556" s="72">
        <v>27</v>
      </c>
      <c r="C556" s="72">
        <v>52</v>
      </c>
      <c r="D556" s="72">
        <f t="shared" si="12"/>
        <v>25</v>
      </c>
      <c r="E556" s="279">
        <f t="shared" si="11"/>
        <v>192.59259259259258</v>
      </c>
    </row>
    <row r="557" spans="1:5" ht="14.25">
      <c r="A557" s="285" t="s">
        <v>368</v>
      </c>
      <c r="B557" s="72">
        <v>19</v>
      </c>
      <c r="C557" s="72">
        <v>35</v>
      </c>
      <c r="D557" s="72">
        <f t="shared" si="12"/>
        <v>16</v>
      </c>
      <c r="E557" s="279">
        <f t="shared" si="11"/>
        <v>184.21052631578948</v>
      </c>
    </row>
    <row r="558" spans="1:5" ht="14.25">
      <c r="A558" s="285" t="s">
        <v>369</v>
      </c>
      <c r="B558" s="72"/>
      <c r="C558" s="72">
        <v>1</v>
      </c>
      <c r="D558" s="72">
        <f t="shared" si="12"/>
        <v>1</v>
      </c>
      <c r="E558" s="279"/>
    </row>
    <row r="559" spans="1:5" ht="14.25">
      <c r="A559" s="285" t="s">
        <v>370</v>
      </c>
      <c r="B559" s="72">
        <v>3</v>
      </c>
      <c r="C559" s="72">
        <v>1</v>
      </c>
      <c r="D559" s="72">
        <f t="shared" si="12"/>
        <v>-2</v>
      </c>
      <c r="E559" s="279">
        <f t="shared" si="11"/>
        <v>33.33333333333333</v>
      </c>
    </row>
    <row r="560" spans="1:5" ht="14.25">
      <c r="A560" s="285" t="s">
        <v>748</v>
      </c>
      <c r="B560" s="72">
        <v>5</v>
      </c>
      <c r="C560" s="72">
        <v>15</v>
      </c>
      <c r="D560" s="72">
        <f t="shared" si="12"/>
        <v>10</v>
      </c>
      <c r="E560" s="279">
        <f t="shared" si="11"/>
        <v>300</v>
      </c>
    </row>
    <row r="561" spans="1:5" ht="14.25">
      <c r="A561" s="285" t="s">
        <v>749</v>
      </c>
      <c r="B561" s="72">
        <v>2370</v>
      </c>
      <c r="C561" s="72">
        <v>2149</v>
      </c>
      <c r="D561" s="72">
        <f t="shared" si="12"/>
        <v>-221</v>
      </c>
      <c r="E561" s="279">
        <f t="shared" si="11"/>
        <v>90.67510548523207</v>
      </c>
    </row>
    <row r="562" spans="1:5" ht="14.25">
      <c r="A562" s="285" t="s">
        <v>750</v>
      </c>
      <c r="B562" s="72">
        <v>500</v>
      </c>
      <c r="C562" s="72">
        <v>552</v>
      </c>
      <c r="D562" s="72">
        <f t="shared" si="12"/>
        <v>52</v>
      </c>
      <c r="E562" s="279">
        <f t="shared" si="11"/>
        <v>110.4</v>
      </c>
    </row>
    <row r="563" spans="1:5" ht="14.25">
      <c r="A563" s="285" t="s">
        <v>751</v>
      </c>
      <c r="B563" s="72">
        <v>1870</v>
      </c>
      <c r="C563" s="72">
        <v>1597</v>
      </c>
      <c r="D563" s="72">
        <f t="shared" si="12"/>
        <v>-273</v>
      </c>
      <c r="E563" s="279">
        <f t="shared" si="11"/>
        <v>85.40106951871658</v>
      </c>
    </row>
    <row r="564" spans="1:5" ht="14.25">
      <c r="A564" s="285" t="s">
        <v>752</v>
      </c>
      <c r="B564" s="72">
        <v>113</v>
      </c>
      <c r="C564" s="72">
        <v>26</v>
      </c>
      <c r="D564" s="72">
        <f t="shared" si="12"/>
        <v>-87</v>
      </c>
      <c r="E564" s="279">
        <f t="shared" si="11"/>
        <v>23.008849557522122</v>
      </c>
    </row>
    <row r="565" spans="1:5" ht="14.25">
      <c r="A565" s="285" t="s">
        <v>753</v>
      </c>
      <c r="B565" s="72">
        <v>13</v>
      </c>
      <c r="C565" s="72">
        <v>16</v>
      </c>
      <c r="D565" s="72">
        <f t="shared" si="12"/>
        <v>3</v>
      </c>
      <c r="E565" s="279">
        <f t="shared" si="11"/>
        <v>123.07692307692308</v>
      </c>
    </row>
    <row r="566" spans="1:5" ht="14.25">
      <c r="A566" s="285" t="s">
        <v>754</v>
      </c>
      <c r="B566" s="72">
        <v>100</v>
      </c>
      <c r="C566" s="72">
        <v>10</v>
      </c>
      <c r="D566" s="72">
        <f t="shared" si="12"/>
        <v>-90</v>
      </c>
      <c r="E566" s="279">
        <f t="shared" si="11"/>
        <v>10</v>
      </c>
    </row>
    <row r="567" spans="1:5" ht="14.25">
      <c r="A567" s="285" t="s">
        <v>755</v>
      </c>
      <c r="B567" s="72">
        <v>334</v>
      </c>
      <c r="C567" s="72">
        <v>1054</v>
      </c>
      <c r="D567" s="72">
        <f t="shared" si="12"/>
        <v>720</v>
      </c>
      <c r="E567" s="279">
        <f t="shared" si="11"/>
        <v>315.56886227544913</v>
      </c>
    </row>
    <row r="568" spans="1:5" ht="14.25">
      <c r="A568" s="285" t="s">
        <v>756</v>
      </c>
      <c r="B568" s="72"/>
      <c r="C568" s="72">
        <v>0</v>
      </c>
      <c r="D568" s="72">
        <f t="shared" si="12"/>
        <v>0</v>
      </c>
      <c r="E568" s="279"/>
    </row>
    <row r="569" spans="1:5" ht="14.25">
      <c r="A569" s="285" t="s">
        <v>757</v>
      </c>
      <c r="B569" s="72">
        <v>334</v>
      </c>
      <c r="C569" s="72">
        <v>1054</v>
      </c>
      <c r="D569" s="72">
        <f t="shared" si="12"/>
        <v>720</v>
      </c>
      <c r="E569" s="279">
        <f t="shared" si="11"/>
        <v>315.56886227544913</v>
      </c>
    </row>
    <row r="570" spans="1:5" ht="14.25">
      <c r="A570" s="285" t="s">
        <v>758</v>
      </c>
      <c r="B570" s="72">
        <v>0</v>
      </c>
      <c r="C570" s="72">
        <v>0</v>
      </c>
      <c r="D570" s="72">
        <f t="shared" si="12"/>
        <v>0</v>
      </c>
      <c r="E570" s="279"/>
    </row>
    <row r="571" spans="1:5" ht="14.25">
      <c r="A571" s="285" t="s">
        <v>759</v>
      </c>
      <c r="B571" s="72"/>
      <c r="C571" s="72">
        <v>0</v>
      </c>
      <c r="D571" s="72">
        <f t="shared" si="12"/>
        <v>0</v>
      </c>
      <c r="E571" s="279"/>
    </row>
    <row r="572" spans="1:5" ht="14.25">
      <c r="A572" s="285" t="s">
        <v>760</v>
      </c>
      <c r="B572" s="72"/>
      <c r="C572" s="72">
        <v>0</v>
      </c>
      <c r="D572" s="72">
        <f t="shared" si="12"/>
        <v>0</v>
      </c>
      <c r="E572" s="279"/>
    </row>
    <row r="573" spans="1:5" ht="14.25">
      <c r="A573" s="285" t="s">
        <v>761</v>
      </c>
      <c r="B573" s="72">
        <v>211</v>
      </c>
      <c r="C573" s="72">
        <v>90</v>
      </c>
      <c r="D573" s="72">
        <f t="shared" si="12"/>
        <v>-121</v>
      </c>
      <c r="E573" s="279">
        <f t="shared" si="11"/>
        <v>42.65402843601896</v>
      </c>
    </row>
    <row r="574" spans="1:5" ht="14.25">
      <c r="A574" s="285" t="s">
        <v>762</v>
      </c>
      <c r="B574" s="72">
        <v>13</v>
      </c>
      <c r="C574" s="72">
        <v>0</v>
      </c>
      <c r="D574" s="72">
        <f t="shared" si="12"/>
        <v>-13</v>
      </c>
      <c r="E574" s="279">
        <f t="shared" si="11"/>
        <v>0</v>
      </c>
    </row>
    <row r="575" spans="1:5" ht="14.25">
      <c r="A575" s="285" t="s">
        <v>763</v>
      </c>
      <c r="B575" s="72">
        <v>198</v>
      </c>
      <c r="C575" s="72">
        <v>90</v>
      </c>
      <c r="D575" s="72">
        <f t="shared" si="12"/>
        <v>-108</v>
      </c>
      <c r="E575" s="279">
        <f t="shared" si="11"/>
        <v>45.45454545454545</v>
      </c>
    </row>
    <row r="576" spans="1:5" ht="14.25">
      <c r="A576" s="285" t="s">
        <v>764</v>
      </c>
      <c r="B576" s="72">
        <v>405</v>
      </c>
      <c r="C576" s="72">
        <v>1431</v>
      </c>
      <c r="D576" s="72">
        <f t="shared" si="12"/>
        <v>1026</v>
      </c>
      <c r="E576" s="279">
        <f t="shared" si="11"/>
        <v>353.3333333333333</v>
      </c>
    </row>
    <row r="577" spans="1:5" ht="14.25">
      <c r="A577" s="285" t="s">
        <v>765</v>
      </c>
      <c r="B577" s="72">
        <v>405</v>
      </c>
      <c r="C577" s="72">
        <v>1431</v>
      </c>
      <c r="D577" s="72">
        <f t="shared" si="12"/>
        <v>1026</v>
      </c>
      <c r="E577" s="279">
        <f t="shared" si="11"/>
        <v>353.3333333333333</v>
      </c>
    </row>
    <row r="578" spans="1:5" ht="14.25">
      <c r="A578" s="285" t="s">
        <v>1142</v>
      </c>
      <c r="B578" s="72">
        <v>31608</v>
      </c>
      <c r="C578" s="72">
        <v>37465</v>
      </c>
      <c r="D578" s="72">
        <f t="shared" si="12"/>
        <v>5857</v>
      </c>
      <c r="E578" s="279">
        <f t="shared" si="11"/>
        <v>118.53011895722602</v>
      </c>
    </row>
    <row r="579" spans="1:5" ht="14.25">
      <c r="A579" s="285" t="s">
        <v>766</v>
      </c>
      <c r="B579" s="72">
        <v>365</v>
      </c>
      <c r="C579" s="72">
        <v>389</v>
      </c>
      <c r="D579" s="72">
        <f t="shared" si="12"/>
        <v>24</v>
      </c>
      <c r="E579" s="279">
        <f t="shared" si="11"/>
        <v>106.57534246575342</v>
      </c>
    </row>
    <row r="580" spans="1:5" ht="14.25">
      <c r="A580" s="285" t="s">
        <v>368</v>
      </c>
      <c r="B580" s="72">
        <v>250</v>
      </c>
      <c r="C580" s="72">
        <v>315</v>
      </c>
      <c r="D580" s="72">
        <f t="shared" si="12"/>
        <v>65</v>
      </c>
      <c r="E580" s="279">
        <f t="shared" si="11"/>
        <v>126</v>
      </c>
    </row>
    <row r="581" spans="1:5" ht="14.25">
      <c r="A581" s="285" t="s">
        <v>369</v>
      </c>
      <c r="B581" s="72"/>
      <c r="C581" s="72">
        <v>6</v>
      </c>
      <c r="D581" s="72">
        <f t="shared" si="12"/>
        <v>6</v>
      </c>
      <c r="E581" s="279"/>
    </row>
    <row r="582" spans="1:5" ht="14.25">
      <c r="A582" s="285" t="s">
        <v>370</v>
      </c>
      <c r="B582" s="72"/>
      <c r="C582" s="72">
        <v>0</v>
      </c>
      <c r="D582" s="72">
        <f t="shared" si="12"/>
        <v>0</v>
      </c>
      <c r="E582" s="279"/>
    </row>
    <row r="583" spans="1:5" ht="14.25">
      <c r="A583" s="285" t="s">
        <v>767</v>
      </c>
      <c r="B583" s="72">
        <v>115</v>
      </c>
      <c r="C583" s="72">
        <v>68</v>
      </c>
      <c r="D583" s="72">
        <f t="shared" si="12"/>
        <v>-47</v>
      </c>
      <c r="E583" s="279">
        <f t="shared" si="11"/>
        <v>59.130434782608695</v>
      </c>
    </row>
    <row r="584" spans="1:5" ht="14.25">
      <c r="A584" s="285" t="s">
        <v>768</v>
      </c>
      <c r="B584" s="72">
        <v>519</v>
      </c>
      <c r="C584" s="72">
        <v>729</v>
      </c>
      <c r="D584" s="72">
        <f t="shared" si="12"/>
        <v>210</v>
      </c>
      <c r="E584" s="279">
        <f t="shared" si="11"/>
        <v>140.46242774566474</v>
      </c>
    </row>
    <row r="585" spans="1:5" ht="14.25">
      <c r="A585" s="285" t="s">
        <v>769</v>
      </c>
      <c r="B585" s="72">
        <v>99</v>
      </c>
      <c r="C585" s="72">
        <v>227</v>
      </c>
      <c r="D585" s="72">
        <f t="shared" si="12"/>
        <v>128</v>
      </c>
      <c r="E585" s="279">
        <f t="shared" si="11"/>
        <v>229.29292929292927</v>
      </c>
    </row>
    <row r="586" spans="1:5" ht="14.25">
      <c r="A586" s="285" t="s">
        <v>770</v>
      </c>
      <c r="B586" s="72">
        <v>10</v>
      </c>
      <c r="C586" s="72">
        <v>72</v>
      </c>
      <c r="D586" s="72">
        <f t="shared" si="12"/>
        <v>62</v>
      </c>
      <c r="E586" s="279">
        <f t="shared" si="11"/>
        <v>720</v>
      </c>
    </row>
    <row r="587" spans="1:5" ht="14.25">
      <c r="A587" s="285" t="s">
        <v>771</v>
      </c>
      <c r="B587" s="72"/>
      <c r="C587" s="72">
        <v>0</v>
      </c>
      <c r="D587" s="72">
        <f t="shared" si="12"/>
        <v>0</v>
      </c>
      <c r="E587" s="279"/>
    </row>
    <row r="588" spans="1:5" ht="14.25">
      <c r="A588" s="285" t="s">
        <v>772</v>
      </c>
      <c r="B588" s="72"/>
      <c r="C588" s="72">
        <v>0</v>
      </c>
      <c r="D588" s="72">
        <f t="shared" si="12"/>
        <v>0</v>
      </c>
      <c r="E588" s="279"/>
    </row>
    <row r="589" spans="1:5" ht="14.25">
      <c r="A589" s="285" t="s">
        <v>773</v>
      </c>
      <c r="B589" s="72"/>
      <c r="C589" s="72">
        <v>0</v>
      </c>
      <c r="D589" s="72">
        <f t="shared" si="12"/>
        <v>0</v>
      </c>
      <c r="E589" s="279"/>
    </row>
    <row r="590" spans="1:5" ht="14.25">
      <c r="A590" s="285" t="s">
        <v>774</v>
      </c>
      <c r="B590" s="72">
        <v>10</v>
      </c>
      <c r="C590" s="72">
        <v>10</v>
      </c>
      <c r="D590" s="72">
        <f t="shared" si="12"/>
        <v>0</v>
      </c>
      <c r="E590" s="279">
        <f t="shared" si="11"/>
        <v>100</v>
      </c>
    </row>
    <row r="591" spans="1:5" ht="14.25">
      <c r="A591" s="285" t="s">
        <v>775</v>
      </c>
      <c r="B591" s="72"/>
      <c r="C591" s="72">
        <v>0</v>
      </c>
      <c r="D591" s="72">
        <f t="shared" si="12"/>
        <v>0</v>
      </c>
      <c r="E591" s="279"/>
    </row>
    <row r="592" spans="1:5" ht="14.25">
      <c r="A592" s="285" t="s">
        <v>776</v>
      </c>
      <c r="B592" s="72"/>
      <c r="C592" s="72">
        <v>0</v>
      </c>
      <c r="D592" s="72">
        <f t="shared" si="12"/>
        <v>0</v>
      </c>
      <c r="E592" s="279"/>
    </row>
    <row r="593" spans="1:5" ht="14.25">
      <c r="A593" s="285" t="s">
        <v>777</v>
      </c>
      <c r="B593" s="72"/>
      <c r="C593" s="72">
        <v>0</v>
      </c>
      <c r="D593" s="72">
        <f t="shared" si="12"/>
        <v>0</v>
      </c>
      <c r="E593" s="279"/>
    </row>
    <row r="594" spans="1:5" ht="14.25">
      <c r="A594" s="285" t="s">
        <v>778</v>
      </c>
      <c r="B594" s="72"/>
      <c r="C594" s="72">
        <v>0</v>
      </c>
      <c r="D594" s="72">
        <f t="shared" si="12"/>
        <v>0</v>
      </c>
      <c r="E594" s="279"/>
    </row>
    <row r="595" spans="1:5" ht="14.25">
      <c r="A595" s="285" t="s">
        <v>779</v>
      </c>
      <c r="B595" s="72"/>
      <c r="C595" s="72">
        <v>0</v>
      </c>
      <c r="D595" s="72">
        <f t="shared" si="12"/>
        <v>0</v>
      </c>
      <c r="E595" s="279"/>
    </row>
    <row r="596" spans="1:5" ht="14.25">
      <c r="A596" s="285" t="s">
        <v>780</v>
      </c>
      <c r="B596" s="72">
        <v>400</v>
      </c>
      <c r="C596" s="72">
        <v>420</v>
      </c>
      <c r="D596" s="72">
        <f t="shared" si="12"/>
        <v>20</v>
      </c>
      <c r="E596" s="279">
        <f t="shared" si="11"/>
        <v>105</v>
      </c>
    </row>
    <row r="597" spans="1:5" ht="14.25">
      <c r="A597" s="285" t="s">
        <v>781</v>
      </c>
      <c r="B597" s="72">
        <v>8524</v>
      </c>
      <c r="C597" s="72">
        <v>9720</v>
      </c>
      <c r="D597" s="72">
        <f t="shared" si="12"/>
        <v>1196</v>
      </c>
      <c r="E597" s="279">
        <f t="shared" si="11"/>
        <v>114.03097137494133</v>
      </c>
    </row>
    <row r="598" spans="1:5" ht="14.25">
      <c r="A598" s="285" t="s">
        <v>782</v>
      </c>
      <c r="B598" s="72">
        <v>1093</v>
      </c>
      <c r="C598" s="72">
        <v>1519</v>
      </c>
      <c r="D598" s="72">
        <f t="shared" si="12"/>
        <v>426</v>
      </c>
      <c r="E598" s="279">
        <f t="shared" si="11"/>
        <v>138.97529734675206</v>
      </c>
    </row>
    <row r="599" spans="1:5" ht="14.25">
      <c r="A599" s="285" t="s">
        <v>783</v>
      </c>
      <c r="B599" s="72">
        <v>5152</v>
      </c>
      <c r="C599" s="72">
        <v>6271</v>
      </c>
      <c r="D599" s="72">
        <f t="shared" si="12"/>
        <v>1119</v>
      </c>
      <c r="E599" s="279">
        <f t="shared" si="11"/>
        <v>121.71972049689441</v>
      </c>
    </row>
    <row r="600" spans="1:5" ht="14.25">
      <c r="A600" s="285" t="s">
        <v>784</v>
      </c>
      <c r="B600" s="72">
        <v>2279</v>
      </c>
      <c r="C600" s="72">
        <v>1930</v>
      </c>
      <c r="D600" s="72">
        <f t="shared" si="12"/>
        <v>-349</v>
      </c>
      <c r="E600" s="279">
        <f t="shared" si="11"/>
        <v>84.68626590609917</v>
      </c>
    </row>
    <row r="601" spans="1:5" ht="14.25">
      <c r="A601" s="285" t="s">
        <v>785</v>
      </c>
      <c r="B601" s="72">
        <v>1456</v>
      </c>
      <c r="C601" s="72">
        <v>4076</v>
      </c>
      <c r="D601" s="72">
        <f t="shared" si="12"/>
        <v>2620</v>
      </c>
      <c r="E601" s="279">
        <f t="shared" si="11"/>
        <v>279.94505494505495</v>
      </c>
    </row>
    <row r="602" spans="1:5" ht="14.25">
      <c r="A602" s="285" t="s">
        <v>786</v>
      </c>
      <c r="B602" s="72">
        <v>375</v>
      </c>
      <c r="C602" s="72">
        <v>1073</v>
      </c>
      <c r="D602" s="72">
        <f t="shared" si="12"/>
        <v>698</v>
      </c>
      <c r="E602" s="279">
        <f t="shared" si="11"/>
        <v>286.1333333333333</v>
      </c>
    </row>
    <row r="603" spans="1:5" ht="14.25">
      <c r="A603" s="285" t="s">
        <v>787</v>
      </c>
      <c r="B603" s="72">
        <v>56</v>
      </c>
      <c r="C603" s="72">
        <v>147</v>
      </c>
      <c r="D603" s="72">
        <f t="shared" si="12"/>
        <v>91</v>
      </c>
      <c r="E603" s="279">
        <f t="shared" si="11"/>
        <v>262.5</v>
      </c>
    </row>
    <row r="604" spans="1:5" ht="14.25">
      <c r="A604" s="285" t="s">
        <v>788</v>
      </c>
      <c r="B604" s="72">
        <v>6</v>
      </c>
      <c r="C604" s="72">
        <v>6</v>
      </c>
      <c r="D604" s="72">
        <f t="shared" si="12"/>
        <v>0</v>
      </c>
      <c r="E604" s="279">
        <f t="shared" si="11"/>
        <v>100</v>
      </c>
    </row>
    <row r="605" spans="1:5" ht="14.25">
      <c r="A605" s="285" t="s">
        <v>789</v>
      </c>
      <c r="B605" s="72"/>
      <c r="C605" s="72">
        <v>0</v>
      </c>
      <c r="D605" s="72">
        <f t="shared" si="12"/>
        <v>0</v>
      </c>
      <c r="E605" s="279"/>
    </row>
    <row r="606" spans="1:5" ht="14.25">
      <c r="A606" s="285" t="s">
        <v>790</v>
      </c>
      <c r="B606" s="72"/>
      <c r="C606" s="72">
        <v>0</v>
      </c>
      <c r="D606" s="72">
        <f t="shared" si="12"/>
        <v>0</v>
      </c>
      <c r="E606" s="279"/>
    </row>
    <row r="607" spans="1:5" ht="14.25">
      <c r="A607" s="285" t="s">
        <v>791</v>
      </c>
      <c r="B607" s="72"/>
      <c r="C607" s="72">
        <v>0</v>
      </c>
      <c r="D607" s="72">
        <f t="shared" si="12"/>
        <v>0</v>
      </c>
      <c r="E607" s="279"/>
    </row>
    <row r="608" spans="1:5" ht="14.25">
      <c r="A608" s="285" t="s">
        <v>792</v>
      </c>
      <c r="B608" s="72">
        <v>123</v>
      </c>
      <c r="C608" s="72">
        <v>373</v>
      </c>
      <c r="D608" s="72">
        <f t="shared" si="12"/>
        <v>250</v>
      </c>
      <c r="E608" s="279">
        <f aca="true" t="shared" si="13" ref="E608:E671">C608/B608*100</f>
        <v>303.2520325203252</v>
      </c>
    </row>
    <row r="609" spans="1:5" ht="14.25">
      <c r="A609" s="285" t="s">
        <v>793</v>
      </c>
      <c r="B609" s="72">
        <v>775</v>
      </c>
      <c r="C609" s="72">
        <v>2028</v>
      </c>
      <c r="D609" s="72">
        <f t="shared" si="12"/>
        <v>1253</v>
      </c>
      <c r="E609" s="279">
        <f t="shared" si="13"/>
        <v>261.6774193548387</v>
      </c>
    </row>
    <row r="610" spans="1:5" ht="14.25">
      <c r="A610" s="285" t="s">
        <v>794</v>
      </c>
      <c r="B610" s="72">
        <v>101</v>
      </c>
      <c r="C610" s="72">
        <v>222</v>
      </c>
      <c r="D610" s="72">
        <f t="shared" si="12"/>
        <v>121</v>
      </c>
      <c r="E610" s="279">
        <f t="shared" si="13"/>
        <v>219.8019801980198</v>
      </c>
    </row>
    <row r="611" spans="1:5" ht="14.25">
      <c r="A611" s="285" t="s">
        <v>795</v>
      </c>
      <c r="B611" s="72">
        <v>13</v>
      </c>
      <c r="C611" s="72">
        <v>37</v>
      </c>
      <c r="D611" s="72">
        <f aca="true" t="shared" si="14" ref="D611:D675">C611-B611</f>
        <v>24</v>
      </c>
      <c r="E611" s="279">
        <f t="shared" si="13"/>
        <v>284.61538461538464</v>
      </c>
    </row>
    <row r="612" spans="1:5" ht="14.25">
      <c r="A612" s="285" t="s">
        <v>796</v>
      </c>
      <c r="B612" s="72">
        <v>7</v>
      </c>
      <c r="C612" s="72">
        <v>190</v>
      </c>
      <c r="D612" s="72">
        <f t="shared" si="14"/>
        <v>183</v>
      </c>
      <c r="E612" s="279">
        <f t="shared" si="13"/>
        <v>2714.285714285714</v>
      </c>
    </row>
    <row r="613" spans="1:5" ht="14.25">
      <c r="A613" s="285" t="s">
        <v>797</v>
      </c>
      <c r="B613" s="72">
        <v>17403</v>
      </c>
      <c r="C613" s="72">
        <v>17135</v>
      </c>
      <c r="D613" s="72">
        <f t="shared" si="14"/>
        <v>-268</v>
      </c>
      <c r="E613" s="279">
        <f t="shared" si="13"/>
        <v>98.46003562604149</v>
      </c>
    </row>
    <row r="614" spans="1:5" ht="14.25">
      <c r="A614" s="285" t="s">
        <v>798</v>
      </c>
      <c r="B614" s="72">
        <v>8</v>
      </c>
      <c r="C614" s="72">
        <v>7</v>
      </c>
      <c r="D614" s="72">
        <f t="shared" si="14"/>
        <v>-1</v>
      </c>
      <c r="E614" s="279">
        <f t="shared" si="13"/>
        <v>87.5</v>
      </c>
    </row>
    <row r="615" spans="1:5" ht="14.25">
      <c r="A615" s="285" t="s">
        <v>799</v>
      </c>
      <c r="B615" s="72"/>
      <c r="C615" s="72">
        <v>0</v>
      </c>
      <c r="D615" s="72">
        <f t="shared" si="14"/>
        <v>0</v>
      </c>
      <c r="E615" s="279"/>
    </row>
    <row r="616" spans="1:5" ht="14.25">
      <c r="A616" s="285" t="s">
        <v>800</v>
      </c>
      <c r="B616" s="72"/>
      <c r="C616" s="72">
        <v>0</v>
      </c>
      <c r="D616" s="72">
        <f t="shared" si="14"/>
        <v>0</v>
      </c>
      <c r="E616" s="279"/>
    </row>
    <row r="617" spans="1:5" ht="14.25">
      <c r="A617" s="285" t="s">
        <v>801</v>
      </c>
      <c r="B617" s="72">
        <v>195</v>
      </c>
      <c r="C617" s="72">
        <v>80</v>
      </c>
      <c r="D617" s="72">
        <f t="shared" si="14"/>
        <v>-115</v>
      </c>
      <c r="E617" s="279">
        <f t="shared" si="13"/>
        <v>41.02564102564102</v>
      </c>
    </row>
    <row r="618" spans="1:5" ht="14.25">
      <c r="A618" s="285" t="s">
        <v>802</v>
      </c>
      <c r="B618" s="72">
        <v>10935</v>
      </c>
      <c r="C618" s="72">
        <v>11858</v>
      </c>
      <c r="D618" s="72">
        <f t="shared" si="14"/>
        <v>923</v>
      </c>
      <c r="E618" s="279">
        <f t="shared" si="13"/>
        <v>108.44078646547783</v>
      </c>
    </row>
    <row r="619" spans="1:5" ht="14.25">
      <c r="A619" s="285" t="s">
        <v>803</v>
      </c>
      <c r="B619" s="72">
        <v>2450</v>
      </c>
      <c r="C619" s="72">
        <v>3064</v>
      </c>
      <c r="D619" s="72">
        <f t="shared" si="14"/>
        <v>614</v>
      </c>
      <c r="E619" s="279">
        <f t="shared" si="13"/>
        <v>125.0612244897959</v>
      </c>
    </row>
    <row r="620" spans="1:5" ht="14.25">
      <c r="A620" s="285" t="s">
        <v>804</v>
      </c>
      <c r="B620" s="72">
        <v>490</v>
      </c>
      <c r="C620" s="72">
        <v>536</v>
      </c>
      <c r="D620" s="72">
        <f t="shared" si="14"/>
        <v>46</v>
      </c>
      <c r="E620" s="279">
        <f t="shared" si="13"/>
        <v>109.38775510204081</v>
      </c>
    </row>
    <row r="621" spans="1:5" ht="14.25">
      <c r="A621" s="285" t="s">
        <v>805</v>
      </c>
      <c r="B621" s="72">
        <v>12</v>
      </c>
      <c r="C621" s="72">
        <v>5</v>
      </c>
      <c r="D621" s="72">
        <f t="shared" si="14"/>
        <v>-7</v>
      </c>
      <c r="E621" s="279">
        <f t="shared" si="13"/>
        <v>41.66666666666667</v>
      </c>
    </row>
    <row r="622" spans="1:5" ht="14.25">
      <c r="A622" s="285" t="s">
        <v>806</v>
      </c>
      <c r="B622" s="72">
        <v>3313</v>
      </c>
      <c r="C622" s="72">
        <v>1585</v>
      </c>
      <c r="D622" s="72">
        <f t="shared" si="14"/>
        <v>-1728</v>
      </c>
      <c r="E622" s="279">
        <f t="shared" si="13"/>
        <v>47.84183519468759</v>
      </c>
    </row>
    <row r="623" spans="1:5" ht="14.25">
      <c r="A623" s="285" t="s">
        <v>75</v>
      </c>
      <c r="B623" s="72"/>
      <c r="C623" s="72">
        <v>346</v>
      </c>
      <c r="D623" s="72">
        <f t="shared" si="14"/>
        <v>346</v>
      </c>
      <c r="E623" s="279"/>
    </row>
    <row r="624" spans="1:5" ht="14.25">
      <c r="A624" s="285" t="s">
        <v>1103</v>
      </c>
      <c r="B624" s="72"/>
      <c r="C624" s="72">
        <v>346</v>
      </c>
      <c r="D624" s="72">
        <f t="shared" si="14"/>
        <v>346</v>
      </c>
      <c r="E624" s="279"/>
    </row>
    <row r="625" spans="1:5" ht="14.25">
      <c r="A625" s="285" t="s">
        <v>1104</v>
      </c>
      <c r="B625" s="72"/>
      <c r="C625" s="72">
        <v>0</v>
      </c>
      <c r="D625" s="72">
        <f t="shared" si="14"/>
        <v>0</v>
      </c>
      <c r="E625" s="279"/>
    </row>
    <row r="626" spans="1:5" ht="14.25">
      <c r="A626" s="285" t="s">
        <v>807</v>
      </c>
      <c r="B626" s="72">
        <v>2455</v>
      </c>
      <c r="C626" s="72">
        <v>3959</v>
      </c>
      <c r="D626" s="72">
        <f t="shared" si="14"/>
        <v>1504</v>
      </c>
      <c r="E626" s="279">
        <f t="shared" si="13"/>
        <v>161.26272912423624</v>
      </c>
    </row>
    <row r="627" spans="1:5" ht="14.25">
      <c r="A627" s="285" t="s">
        <v>808</v>
      </c>
      <c r="B627" s="72">
        <v>96</v>
      </c>
      <c r="C627" s="72">
        <v>85</v>
      </c>
      <c r="D627" s="72">
        <f t="shared" si="14"/>
        <v>-11</v>
      </c>
      <c r="E627" s="279">
        <f t="shared" si="13"/>
        <v>88.54166666666666</v>
      </c>
    </row>
    <row r="628" spans="1:5" ht="14.25">
      <c r="A628" s="285" t="s">
        <v>809</v>
      </c>
      <c r="B628" s="72">
        <v>873</v>
      </c>
      <c r="C628" s="72">
        <v>234</v>
      </c>
      <c r="D628" s="72">
        <f t="shared" si="14"/>
        <v>-639</v>
      </c>
      <c r="E628" s="279">
        <f t="shared" si="13"/>
        <v>26.804123711340207</v>
      </c>
    </row>
    <row r="629" spans="1:5" ht="14.25">
      <c r="A629" s="285" t="s">
        <v>810</v>
      </c>
      <c r="B629" s="72">
        <v>1486</v>
      </c>
      <c r="C629" s="72">
        <v>3640</v>
      </c>
      <c r="D629" s="72">
        <f t="shared" si="14"/>
        <v>2154</v>
      </c>
      <c r="E629" s="279">
        <f t="shared" si="13"/>
        <v>244.95289367429342</v>
      </c>
    </row>
    <row r="630" spans="1:5" ht="14.25">
      <c r="A630" s="285" t="s">
        <v>811</v>
      </c>
      <c r="B630" s="72">
        <v>720</v>
      </c>
      <c r="C630" s="72">
        <v>767</v>
      </c>
      <c r="D630" s="72">
        <f t="shared" si="14"/>
        <v>47</v>
      </c>
      <c r="E630" s="279">
        <f t="shared" si="13"/>
        <v>106.52777777777777</v>
      </c>
    </row>
    <row r="631" spans="1:5" ht="14.25">
      <c r="A631" s="285" t="s">
        <v>368</v>
      </c>
      <c r="B631" s="72">
        <v>376</v>
      </c>
      <c r="C631" s="72">
        <v>277</v>
      </c>
      <c r="D631" s="72">
        <f t="shared" si="14"/>
        <v>-99</v>
      </c>
      <c r="E631" s="279">
        <f t="shared" si="13"/>
        <v>73.67021276595744</v>
      </c>
    </row>
    <row r="632" spans="1:5" ht="14.25">
      <c r="A632" s="285" t="s">
        <v>369</v>
      </c>
      <c r="B632" s="72"/>
      <c r="C632" s="72">
        <v>0</v>
      </c>
      <c r="D632" s="72">
        <f t="shared" si="14"/>
        <v>0</v>
      </c>
      <c r="E632" s="279"/>
    </row>
    <row r="633" spans="1:5" ht="14.25">
      <c r="A633" s="285" t="s">
        <v>370</v>
      </c>
      <c r="B633" s="72"/>
      <c r="C633" s="72">
        <v>0</v>
      </c>
      <c r="D633" s="72">
        <f t="shared" si="14"/>
        <v>0</v>
      </c>
      <c r="E633" s="279"/>
    </row>
    <row r="634" spans="1:5" ht="14.25">
      <c r="A634" s="285" t="s">
        <v>812</v>
      </c>
      <c r="B634" s="72">
        <v>20</v>
      </c>
      <c r="C634" s="72">
        <v>6</v>
      </c>
      <c r="D634" s="72">
        <f t="shared" si="14"/>
        <v>-14</v>
      </c>
      <c r="E634" s="279">
        <f t="shared" si="13"/>
        <v>30</v>
      </c>
    </row>
    <row r="635" spans="1:5" ht="14.25">
      <c r="A635" s="285" t="s">
        <v>813</v>
      </c>
      <c r="B635" s="72"/>
      <c r="C635" s="72">
        <v>0</v>
      </c>
      <c r="D635" s="72">
        <f t="shared" si="14"/>
        <v>0</v>
      </c>
      <c r="E635" s="279"/>
    </row>
    <row r="636" spans="1:5" ht="14.25">
      <c r="A636" s="285" t="s">
        <v>814</v>
      </c>
      <c r="B636" s="72">
        <v>4</v>
      </c>
      <c r="C636" s="72">
        <v>2</v>
      </c>
      <c r="D636" s="72">
        <f t="shared" si="14"/>
        <v>-2</v>
      </c>
      <c r="E636" s="279">
        <f t="shared" si="13"/>
        <v>50</v>
      </c>
    </row>
    <row r="637" spans="1:5" ht="14.25">
      <c r="A637" s="285" t="s">
        <v>815</v>
      </c>
      <c r="B637" s="72">
        <v>81</v>
      </c>
      <c r="C637" s="72">
        <v>67</v>
      </c>
      <c r="D637" s="72">
        <f t="shared" si="14"/>
        <v>-14</v>
      </c>
      <c r="E637" s="279">
        <f t="shared" si="13"/>
        <v>82.71604938271605</v>
      </c>
    </row>
    <row r="638" spans="1:5" ht="14.25">
      <c r="A638" s="285" t="s">
        <v>376</v>
      </c>
      <c r="B638" s="72"/>
      <c r="C638" s="72">
        <v>0</v>
      </c>
      <c r="D638" s="72">
        <f t="shared" si="14"/>
        <v>0</v>
      </c>
      <c r="E638" s="279"/>
    </row>
    <row r="639" spans="1:5" ht="14.25">
      <c r="A639" s="285" t="s">
        <v>816</v>
      </c>
      <c r="B639" s="72">
        <v>239</v>
      </c>
      <c r="C639" s="72">
        <v>415</v>
      </c>
      <c r="D639" s="72">
        <f t="shared" si="14"/>
        <v>176</v>
      </c>
      <c r="E639" s="279">
        <f t="shared" si="13"/>
        <v>173.64016736401672</v>
      </c>
    </row>
    <row r="640" spans="1:5" ht="14.25">
      <c r="A640" s="285" t="s">
        <v>817</v>
      </c>
      <c r="B640" s="72">
        <v>166</v>
      </c>
      <c r="C640" s="72">
        <v>344</v>
      </c>
      <c r="D640" s="72">
        <f t="shared" si="14"/>
        <v>178</v>
      </c>
      <c r="E640" s="279">
        <f t="shared" si="13"/>
        <v>207.2289156626506</v>
      </c>
    </row>
    <row r="641" spans="1:5" ht="14.25">
      <c r="A641" s="285" t="s">
        <v>818</v>
      </c>
      <c r="B641" s="72">
        <v>166</v>
      </c>
      <c r="C641" s="72">
        <v>344</v>
      </c>
      <c r="D641" s="72">
        <f t="shared" si="14"/>
        <v>178</v>
      </c>
      <c r="E641" s="279">
        <f t="shared" si="13"/>
        <v>207.2289156626506</v>
      </c>
    </row>
    <row r="642" spans="1:5" ht="14.25">
      <c r="A642" s="285" t="s">
        <v>1143</v>
      </c>
      <c r="B642" s="72">
        <v>2488</v>
      </c>
      <c r="C642" s="72">
        <v>7133</v>
      </c>
      <c r="D642" s="72">
        <f t="shared" si="14"/>
        <v>4645</v>
      </c>
      <c r="E642" s="279">
        <f t="shared" si="13"/>
        <v>286.6961414790997</v>
      </c>
    </row>
    <row r="643" spans="1:5" ht="14.25">
      <c r="A643" s="285" t="s">
        <v>819</v>
      </c>
      <c r="B643" s="72">
        <v>212</v>
      </c>
      <c r="C643" s="72">
        <v>443</v>
      </c>
      <c r="D643" s="72">
        <f t="shared" si="14"/>
        <v>231</v>
      </c>
      <c r="E643" s="279">
        <f t="shared" si="13"/>
        <v>208.96226415094338</v>
      </c>
    </row>
    <row r="644" spans="1:5" ht="14.25">
      <c r="A644" s="285" t="s">
        <v>368</v>
      </c>
      <c r="B644" s="72">
        <v>162</v>
      </c>
      <c r="C644" s="72">
        <v>311</v>
      </c>
      <c r="D644" s="72">
        <f t="shared" si="14"/>
        <v>149</v>
      </c>
      <c r="E644" s="279">
        <f t="shared" si="13"/>
        <v>191.97530864197532</v>
      </c>
    </row>
    <row r="645" spans="1:5" ht="14.25">
      <c r="A645" s="285" t="s">
        <v>369</v>
      </c>
      <c r="B645" s="72"/>
      <c r="C645" s="72">
        <v>3</v>
      </c>
      <c r="D645" s="72">
        <f t="shared" si="14"/>
        <v>3</v>
      </c>
      <c r="E645" s="279"/>
    </row>
    <row r="646" spans="1:5" ht="14.25">
      <c r="A646" s="285" t="s">
        <v>370</v>
      </c>
      <c r="B646" s="72">
        <v>10</v>
      </c>
      <c r="C646" s="72">
        <v>61</v>
      </c>
      <c r="D646" s="72">
        <f t="shared" si="14"/>
        <v>51</v>
      </c>
      <c r="E646" s="279">
        <f t="shared" si="13"/>
        <v>610</v>
      </c>
    </row>
    <row r="647" spans="1:5" ht="14.25">
      <c r="A647" s="285" t="s">
        <v>820</v>
      </c>
      <c r="B647" s="72"/>
      <c r="C647" s="72">
        <v>2</v>
      </c>
      <c r="D647" s="72">
        <f t="shared" si="14"/>
        <v>2</v>
      </c>
      <c r="E647" s="279"/>
    </row>
    <row r="648" spans="1:5" ht="14.25">
      <c r="A648" s="285" t="s">
        <v>821</v>
      </c>
      <c r="B648" s="72"/>
      <c r="C648" s="72">
        <v>0</v>
      </c>
      <c r="D648" s="72">
        <f t="shared" si="14"/>
        <v>0</v>
      </c>
      <c r="E648" s="279"/>
    </row>
    <row r="649" spans="1:5" ht="14.25">
      <c r="A649" s="285" t="s">
        <v>822</v>
      </c>
      <c r="B649" s="72"/>
      <c r="C649" s="72">
        <v>0</v>
      </c>
      <c r="D649" s="72">
        <f t="shared" si="14"/>
        <v>0</v>
      </c>
      <c r="E649" s="279"/>
    </row>
    <row r="650" spans="1:5" ht="14.25">
      <c r="A650" s="285" t="s">
        <v>823</v>
      </c>
      <c r="B650" s="72"/>
      <c r="C650" s="72">
        <v>0</v>
      </c>
      <c r="D650" s="72">
        <f t="shared" si="14"/>
        <v>0</v>
      </c>
      <c r="E650" s="279"/>
    </row>
    <row r="651" spans="1:5" ht="14.25">
      <c r="A651" s="285" t="s">
        <v>824</v>
      </c>
      <c r="B651" s="72">
        <v>40</v>
      </c>
      <c r="C651" s="72">
        <v>66</v>
      </c>
      <c r="D651" s="72">
        <f t="shared" si="14"/>
        <v>26</v>
      </c>
      <c r="E651" s="279">
        <f t="shared" si="13"/>
        <v>165</v>
      </c>
    </row>
    <row r="652" spans="1:5" ht="14.25">
      <c r="A652" s="285" t="s">
        <v>825</v>
      </c>
      <c r="B652" s="72">
        <v>170</v>
      </c>
      <c r="C652" s="72"/>
      <c r="D652" s="72">
        <f t="shared" si="14"/>
        <v>-170</v>
      </c>
      <c r="E652" s="279"/>
    </row>
    <row r="653" spans="1:5" ht="14.25">
      <c r="A653" s="285" t="s">
        <v>826</v>
      </c>
      <c r="B653" s="72"/>
      <c r="C653" s="72"/>
      <c r="D653" s="72">
        <f t="shared" si="14"/>
        <v>0</v>
      </c>
      <c r="E653" s="279"/>
    </row>
    <row r="654" spans="1:5" ht="14.25">
      <c r="A654" s="285" t="s">
        <v>827</v>
      </c>
      <c r="B654" s="72"/>
      <c r="C654" s="72"/>
      <c r="D654" s="72">
        <f t="shared" si="14"/>
        <v>0</v>
      </c>
      <c r="E654" s="279"/>
    </row>
    <row r="655" spans="1:5" ht="14.25">
      <c r="A655" s="285" t="s">
        <v>828</v>
      </c>
      <c r="B655" s="72">
        <v>170</v>
      </c>
      <c r="C655" s="72"/>
      <c r="D655" s="72">
        <f t="shared" si="14"/>
        <v>-170</v>
      </c>
      <c r="E655" s="279"/>
    </row>
    <row r="656" spans="1:5" ht="14.25">
      <c r="A656" s="285" t="s">
        <v>829</v>
      </c>
      <c r="B656" s="72">
        <v>1359</v>
      </c>
      <c r="C656" s="72">
        <v>4049</v>
      </c>
      <c r="D656" s="72">
        <f t="shared" si="14"/>
        <v>2690</v>
      </c>
      <c r="E656" s="279">
        <f t="shared" si="13"/>
        <v>297.9396615158205</v>
      </c>
    </row>
    <row r="657" spans="1:5" ht="14.25">
      <c r="A657" s="285" t="s">
        <v>830</v>
      </c>
      <c r="B657" s="72"/>
      <c r="C657" s="72">
        <v>350</v>
      </c>
      <c r="D657" s="72">
        <f t="shared" si="14"/>
        <v>350</v>
      </c>
      <c r="E657" s="279"/>
    </row>
    <row r="658" spans="1:5" ht="14.25">
      <c r="A658" s="285" t="s">
        <v>831</v>
      </c>
      <c r="B658" s="72"/>
      <c r="C658" s="72">
        <v>1420</v>
      </c>
      <c r="D658" s="72">
        <f t="shared" si="14"/>
        <v>1420</v>
      </c>
      <c r="E658" s="279"/>
    </row>
    <row r="659" spans="1:5" ht="14.25">
      <c r="A659" s="285" t="s">
        <v>832</v>
      </c>
      <c r="B659" s="72"/>
      <c r="C659" s="72">
        <v>0</v>
      </c>
      <c r="D659" s="72">
        <f t="shared" si="14"/>
        <v>0</v>
      </c>
      <c r="E659" s="279"/>
    </row>
    <row r="660" spans="1:5" ht="14.25">
      <c r="A660" s="285" t="s">
        <v>833</v>
      </c>
      <c r="B660" s="72">
        <v>339</v>
      </c>
      <c r="C660" s="72">
        <v>0</v>
      </c>
      <c r="D660" s="72">
        <f t="shared" si="14"/>
        <v>-339</v>
      </c>
      <c r="E660" s="279"/>
    </row>
    <row r="661" spans="1:5" ht="14.25">
      <c r="A661" s="285" t="s">
        <v>834</v>
      </c>
      <c r="B661" s="72"/>
      <c r="C661" s="72">
        <v>0</v>
      </c>
      <c r="D661" s="72">
        <f t="shared" si="14"/>
        <v>0</v>
      </c>
      <c r="E661" s="279"/>
    </row>
    <row r="662" spans="1:5" ht="14.25">
      <c r="A662" s="285" t="s">
        <v>835</v>
      </c>
      <c r="B662" s="72"/>
      <c r="C662" s="72">
        <v>0</v>
      </c>
      <c r="D662" s="72">
        <f t="shared" si="14"/>
        <v>0</v>
      </c>
      <c r="E662" s="279"/>
    </row>
    <row r="663" spans="1:5" ht="14.25">
      <c r="A663" s="285" t="s">
        <v>836</v>
      </c>
      <c r="B663" s="72">
        <v>802</v>
      </c>
      <c r="C663" s="72">
        <v>374</v>
      </c>
      <c r="D663" s="72">
        <f t="shared" si="14"/>
        <v>-428</v>
      </c>
      <c r="E663" s="279">
        <f t="shared" si="13"/>
        <v>46.633416458852864</v>
      </c>
    </row>
    <row r="664" spans="1:5" ht="14.25">
      <c r="A664" s="285" t="s">
        <v>837</v>
      </c>
      <c r="B664" s="72">
        <v>218</v>
      </c>
      <c r="C664" s="72">
        <v>1905</v>
      </c>
      <c r="D664" s="72">
        <f t="shared" si="14"/>
        <v>1687</v>
      </c>
      <c r="E664" s="279">
        <f t="shared" si="13"/>
        <v>873.8532110091743</v>
      </c>
    </row>
    <row r="665" spans="1:5" ht="14.25">
      <c r="A665" s="285" t="s">
        <v>838</v>
      </c>
      <c r="B665" s="72">
        <v>0</v>
      </c>
      <c r="C665" s="72">
        <v>549</v>
      </c>
      <c r="D665" s="72">
        <f t="shared" si="14"/>
        <v>549</v>
      </c>
      <c r="E665" s="279"/>
    </row>
    <row r="666" spans="1:5" ht="14.25">
      <c r="A666" s="285" t="s">
        <v>839</v>
      </c>
      <c r="B666" s="72"/>
      <c r="C666" s="72">
        <v>0</v>
      </c>
      <c r="D666" s="72">
        <f t="shared" si="14"/>
        <v>0</v>
      </c>
      <c r="E666" s="279"/>
    </row>
    <row r="667" spans="1:5" ht="14.25">
      <c r="A667" s="285" t="s">
        <v>840</v>
      </c>
      <c r="B667" s="72"/>
      <c r="C667" s="72">
        <v>549</v>
      </c>
      <c r="D667" s="72">
        <f t="shared" si="14"/>
        <v>549</v>
      </c>
      <c r="E667" s="279"/>
    </row>
    <row r="668" spans="1:5" ht="14.25">
      <c r="A668" s="285" t="s">
        <v>841</v>
      </c>
      <c r="B668" s="72"/>
      <c r="C668" s="72">
        <v>0</v>
      </c>
      <c r="D668" s="72">
        <f t="shared" si="14"/>
        <v>0</v>
      </c>
      <c r="E668" s="279"/>
    </row>
    <row r="669" spans="1:5" ht="14.25">
      <c r="A669" s="285" t="s">
        <v>842</v>
      </c>
      <c r="B669" s="72"/>
      <c r="C669" s="72">
        <v>0</v>
      </c>
      <c r="D669" s="72">
        <f t="shared" si="14"/>
        <v>0</v>
      </c>
      <c r="E669" s="279"/>
    </row>
    <row r="670" spans="1:5" ht="14.25">
      <c r="A670" s="285" t="s">
        <v>843</v>
      </c>
      <c r="B670" s="72"/>
      <c r="C670" s="72">
        <v>0</v>
      </c>
      <c r="D670" s="72">
        <f t="shared" si="14"/>
        <v>0</v>
      </c>
      <c r="E670" s="279"/>
    </row>
    <row r="671" spans="1:5" ht="14.25">
      <c r="A671" s="285" t="s">
        <v>844</v>
      </c>
      <c r="B671" s="72">
        <v>103</v>
      </c>
      <c r="C671" s="72">
        <v>1450</v>
      </c>
      <c r="D671" s="72">
        <f t="shared" si="14"/>
        <v>1347</v>
      </c>
      <c r="E671" s="279">
        <f t="shared" si="13"/>
        <v>1407.7669902912621</v>
      </c>
    </row>
    <row r="672" spans="1:5" ht="14.25">
      <c r="A672" s="285" t="s">
        <v>845</v>
      </c>
      <c r="B672" s="72">
        <v>644</v>
      </c>
      <c r="C672" s="72">
        <v>550</v>
      </c>
      <c r="D672" s="72">
        <f t="shared" si="14"/>
        <v>-94</v>
      </c>
      <c r="E672" s="279">
        <f>C672/B672*100</f>
        <v>85.40372670807453</v>
      </c>
    </row>
    <row r="673" spans="1:5" ht="14.25">
      <c r="A673" s="285" t="s">
        <v>846</v>
      </c>
      <c r="B673" s="72"/>
      <c r="C673" s="72">
        <v>0</v>
      </c>
      <c r="D673" s="72">
        <f t="shared" si="14"/>
        <v>0</v>
      </c>
      <c r="E673" s="279"/>
    </row>
    <row r="674" spans="1:5" ht="14.25">
      <c r="A674" s="285" t="s">
        <v>847</v>
      </c>
      <c r="B674" s="72"/>
      <c r="C674" s="72">
        <v>0</v>
      </c>
      <c r="D674" s="72">
        <f t="shared" si="14"/>
        <v>0</v>
      </c>
      <c r="E674" s="279"/>
    </row>
    <row r="675" spans="1:5" ht="14.25">
      <c r="A675" s="285" t="s">
        <v>848</v>
      </c>
      <c r="B675" s="72"/>
      <c r="C675" s="72">
        <v>293</v>
      </c>
      <c r="D675" s="72">
        <f t="shared" si="14"/>
        <v>293</v>
      </c>
      <c r="E675" s="279"/>
    </row>
    <row r="676" spans="1:5" ht="14.25">
      <c r="A676" s="285" t="s">
        <v>849</v>
      </c>
      <c r="B676" s="72"/>
      <c r="C676" s="72">
        <v>0</v>
      </c>
      <c r="D676" s="72">
        <f aca="true" t="shared" si="15" ref="D676:D739">C676-B676</f>
        <v>0</v>
      </c>
      <c r="E676" s="279"/>
    </row>
    <row r="677" spans="1:5" ht="14.25">
      <c r="A677" s="285" t="s">
        <v>850</v>
      </c>
      <c r="B677" s="72">
        <v>644</v>
      </c>
      <c r="C677" s="72">
        <v>257</v>
      </c>
      <c r="D677" s="72">
        <f t="shared" si="15"/>
        <v>-387</v>
      </c>
      <c r="E677" s="279">
        <f>C677/B677*100</f>
        <v>39.90683229813665</v>
      </c>
    </row>
    <row r="678" spans="1:5" ht="14.25">
      <c r="A678" s="285" t="s">
        <v>851</v>
      </c>
      <c r="B678" s="72"/>
      <c r="C678" s="72"/>
      <c r="D678" s="72">
        <f t="shared" si="15"/>
        <v>0</v>
      </c>
      <c r="E678" s="279"/>
    </row>
    <row r="679" spans="1:5" ht="14.25">
      <c r="A679" s="285" t="s">
        <v>852</v>
      </c>
      <c r="B679" s="72"/>
      <c r="C679" s="72"/>
      <c r="D679" s="72">
        <f t="shared" si="15"/>
        <v>0</v>
      </c>
      <c r="E679" s="279"/>
    </row>
    <row r="680" spans="1:5" ht="14.25">
      <c r="A680" s="285" t="s">
        <v>1114</v>
      </c>
      <c r="B680" s="72"/>
      <c r="C680" s="72">
        <v>92</v>
      </c>
      <c r="D680" s="72">
        <f t="shared" si="15"/>
        <v>92</v>
      </c>
      <c r="E680" s="279"/>
    </row>
    <row r="681" spans="1:5" ht="14.25">
      <c r="A681" s="285" t="s">
        <v>1144</v>
      </c>
      <c r="B681" s="72">
        <v>1677</v>
      </c>
      <c r="C681" s="72">
        <v>3374</v>
      </c>
      <c r="D681" s="72">
        <f t="shared" si="15"/>
        <v>1697</v>
      </c>
      <c r="E681" s="279">
        <f aca="true" t="shared" si="16" ref="E681:E686">C681/B681*100</f>
        <v>201.1926058437686</v>
      </c>
    </row>
    <row r="682" spans="1:5" ht="14.25">
      <c r="A682" s="285" t="s">
        <v>853</v>
      </c>
      <c r="B682" s="72">
        <v>1157</v>
      </c>
      <c r="C682" s="72">
        <v>1267</v>
      </c>
      <c r="D682" s="72">
        <f t="shared" si="15"/>
        <v>110</v>
      </c>
      <c r="E682" s="279">
        <f t="shared" si="16"/>
        <v>109.50734658599828</v>
      </c>
    </row>
    <row r="683" spans="1:5" ht="14.25">
      <c r="A683" s="285" t="s">
        <v>854</v>
      </c>
      <c r="B683" s="72">
        <v>549</v>
      </c>
      <c r="C683" s="72">
        <v>632</v>
      </c>
      <c r="D683" s="72">
        <f t="shared" si="15"/>
        <v>83</v>
      </c>
      <c r="E683" s="279">
        <f t="shared" si="16"/>
        <v>115.1183970856102</v>
      </c>
    </row>
    <row r="684" spans="1:5" ht="14.25">
      <c r="A684" s="285" t="s">
        <v>855</v>
      </c>
      <c r="B684" s="72">
        <v>45</v>
      </c>
      <c r="C684" s="72">
        <v>55</v>
      </c>
      <c r="D684" s="72">
        <f t="shared" si="15"/>
        <v>10</v>
      </c>
      <c r="E684" s="279">
        <f t="shared" si="16"/>
        <v>122.22222222222223</v>
      </c>
    </row>
    <row r="685" spans="1:5" ht="14.25">
      <c r="A685" s="285" t="s">
        <v>856</v>
      </c>
      <c r="B685" s="72">
        <v>19</v>
      </c>
      <c r="C685" s="72">
        <v>25</v>
      </c>
      <c r="D685" s="72">
        <f t="shared" si="15"/>
        <v>6</v>
      </c>
      <c r="E685" s="279">
        <f t="shared" si="16"/>
        <v>131.57894736842107</v>
      </c>
    </row>
    <row r="686" spans="1:5" ht="14.25">
      <c r="A686" s="285" t="s">
        <v>857</v>
      </c>
      <c r="B686" s="72">
        <v>4</v>
      </c>
      <c r="C686" s="72">
        <v>75</v>
      </c>
      <c r="D686" s="72">
        <f t="shared" si="15"/>
        <v>71</v>
      </c>
      <c r="E686" s="279">
        <f t="shared" si="16"/>
        <v>1875</v>
      </c>
    </row>
    <row r="687" spans="1:5" ht="14.25">
      <c r="A687" s="285" t="s">
        <v>858</v>
      </c>
      <c r="B687" s="72"/>
      <c r="C687" s="72">
        <v>0</v>
      </c>
      <c r="D687" s="72">
        <f t="shared" si="15"/>
        <v>0</v>
      </c>
      <c r="E687" s="279"/>
    </row>
    <row r="688" spans="1:5" ht="14.25">
      <c r="A688" s="285" t="s">
        <v>859</v>
      </c>
      <c r="B688" s="72"/>
      <c r="C688" s="72">
        <v>0</v>
      </c>
      <c r="D688" s="72">
        <f t="shared" si="15"/>
        <v>0</v>
      </c>
      <c r="E688" s="279"/>
    </row>
    <row r="689" spans="1:5" ht="14.25">
      <c r="A689" s="285" t="s">
        <v>860</v>
      </c>
      <c r="B689" s="72"/>
      <c r="C689" s="72">
        <v>0</v>
      </c>
      <c r="D689" s="72">
        <f t="shared" si="15"/>
        <v>0</v>
      </c>
      <c r="E689" s="279"/>
    </row>
    <row r="690" spans="1:5" ht="14.25">
      <c r="A690" s="285" t="s">
        <v>861</v>
      </c>
      <c r="B690" s="72"/>
      <c r="C690" s="72">
        <v>0</v>
      </c>
      <c r="D690" s="72">
        <f t="shared" si="15"/>
        <v>0</v>
      </c>
      <c r="E690" s="279"/>
    </row>
    <row r="691" spans="1:5" ht="14.25">
      <c r="A691" s="285" t="s">
        <v>862</v>
      </c>
      <c r="B691" s="72"/>
      <c r="C691" s="72">
        <v>0</v>
      </c>
      <c r="D691" s="72">
        <f t="shared" si="15"/>
        <v>0</v>
      </c>
      <c r="E691" s="279"/>
    </row>
    <row r="692" spans="1:5" ht="14.25">
      <c r="A692" s="285" t="s">
        <v>863</v>
      </c>
      <c r="B692" s="72"/>
      <c r="C692" s="72">
        <v>0</v>
      </c>
      <c r="D692" s="72">
        <f t="shared" si="15"/>
        <v>0</v>
      </c>
      <c r="E692" s="279"/>
    </row>
    <row r="693" spans="1:5" ht="14.25">
      <c r="A693" s="285" t="s">
        <v>864</v>
      </c>
      <c r="B693" s="72">
        <v>540</v>
      </c>
      <c r="C693" s="72">
        <v>480</v>
      </c>
      <c r="D693" s="72">
        <f t="shared" si="15"/>
        <v>-60</v>
      </c>
      <c r="E693" s="279">
        <f>C693/B693*100</f>
        <v>88.88888888888889</v>
      </c>
    </row>
    <row r="694" spans="1:5" ht="14.25">
      <c r="A694" s="285" t="s">
        <v>865</v>
      </c>
      <c r="B694" s="72"/>
      <c r="C694" s="72">
        <v>122</v>
      </c>
      <c r="D694" s="72">
        <f t="shared" si="15"/>
        <v>122</v>
      </c>
      <c r="E694" s="279"/>
    </row>
    <row r="695" spans="1:5" ht="14.25">
      <c r="A695" s="285" t="s">
        <v>866</v>
      </c>
      <c r="B695" s="72">
        <v>0</v>
      </c>
      <c r="C695" s="72">
        <v>916</v>
      </c>
      <c r="D695" s="72">
        <f t="shared" si="15"/>
        <v>916</v>
      </c>
      <c r="E695" s="279"/>
    </row>
    <row r="696" spans="1:5" ht="14.25">
      <c r="A696" s="285" t="s">
        <v>867</v>
      </c>
      <c r="B696" s="72"/>
      <c r="C696" s="72">
        <v>0</v>
      </c>
      <c r="D696" s="72">
        <f t="shared" si="15"/>
        <v>0</v>
      </c>
      <c r="E696" s="279"/>
    </row>
    <row r="697" spans="1:5" ht="14.25">
      <c r="A697" s="285" t="s">
        <v>868</v>
      </c>
      <c r="B697" s="72"/>
      <c r="C697" s="72">
        <v>916</v>
      </c>
      <c r="D697" s="72">
        <f t="shared" si="15"/>
        <v>916</v>
      </c>
      <c r="E697" s="279"/>
    </row>
    <row r="698" spans="1:5" ht="14.25">
      <c r="A698" s="285" t="s">
        <v>869</v>
      </c>
      <c r="B698" s="72"/>
      <c r="C698" s="72"/>
      <c r="D698" s="72">
        <f t="shared" si="15"/>
        <v>0</v>
      </c>
      <c r="E698" s="279"/>
    </row>
    <row r="699" spans="1:5" ht="14.25">
      <c r="A699" s="285" t="s">
        <v>870</v>
      </c>
      <c r="B699" s="72"/>
      <c r="C699" s="72"/>
      <c r="D699" s="72">
        <f t="shared" si="15"/>
        <v>0</v>
      </c>
      <c r="E699" s="279"/>
    </row>
    <row r="700" spans="1:5" ht="14.25">
      <c r="A700" s="285" t="s">
        <v>1115</v>
      </c>
      <c r="B700" s="72"/>
      <c r="C700" s="72">
        <v>124</v>
      </c>
      <c r="D700" s="72">
        <f t="shared" si="15"/>
        <v>124</v>
      </c>
      <c r="E700" s="279"/>
    </row>
    <row r="701" spans="1:5" ht="14.25">
      <c r="A701" s="285" t="s">
        <v>1116</v>
      </c>
      <c r="B701" s="72"/>
      <c r="C701" s="72">
        <v>24</v>
      </c>
      <c r="D701" s="72">
        <f t="shared" si="15"/>
        <v>24</v>
      </c>
      <c r="E701" s="279"/>
    </row>
    <row r="702" spans="1:5" ht="14.25">
      <c r="A702" s="285" t="s">
        <v>871</v>
      </c>
      <c r="B702" s="72">
        <v>520</v>
      </c>
      <c r="C702" s="72">
        <v>921</v>
      </c>
      <c r="D702" s="72">
        <f t="shared" si="15"/>
        <v>401</v>
      </c>
      <c r="E702" s="279">
        <f>C702/B702*100</f>
        <v>177.1153846153846</v>
      </c>
    </row>
    <row r="703" spans="1:5" ht="14.25">
      <c r="A703" s="285" t="s">
        <v>1145</v>
      </c>
      <c r="B703" s="72">
        <v>16734</v>
      </c>
      <c r="C703" s="72">
        <v>52209</v>
      </c>
      <c r="D703" s="72">
        <f t="shared" si="15"/>
        <v>35475</v>
      </c>
      <c r="E703" s="279">
        <f>C703/B703*100</f>
        <v>311.9935460738616</v>
      </c>
    </row>
    <row r="704" spans="1:5" ht="14.25">
      <c r="A704" s="285" t="s">
        <v>872</v>
      </c>
      <c r="B704" s="72">
        <v>2934</v>
      </c>
      <c r="C704" s="72">
        <v>8039</v>
      </c>
      <c r="D704" s="72">
        <f t="shared" si="15"/>
        <v>5105</v>
      </c>
      <c r="E704" s="279">
        <f>C704/B704*100</f>
        <v>273.9945466939332</v>
      </c>
    </row>
    <row r="705" spans="1:5" ht="14.25">
      <c r="A705" s="285" t="s">
        <v>854</v>
      </c>
      <c r="B705" s="72">
        <v>236</v>
      </c>
      <c r="C705" s="72">
        <v>566</v>
      </c>
      <c r="D705" s="72">
        <f t="shared" si="15"/>
        <v>330</v>
      </c>
      <c r="E705" s="279">
        <f>C705/B705*100</f>
        <v>239.83050847457625</v>
      </c>
    </row>
    <row r="706" spans="1:5" ht="14.25">
      <c r="A706" s="285" t="s">
        <v>855</v>
      </c>
      <c r="B706" s="72"/>
      <c r="C706" s="72">
        <v>8</v>
      </c>
      <c r="D706" s="72">
        <f t="shared" si="15"/>
        <v>8</v>
      </c>
      <c r="E706" s="279"/>
    </row>
    <row r="707" spans="1:5" ht="14.25">
      <c r="A707" s="285" t="s">
        <v>856</v>
      </c>
      <c r="B707" s="72"/>
      <c r="C707" s="72">
        <v>0</v>
      </c>
      <c r="D707" s="72">
        <f t="shared" si="15"/>
        <v>0</v>
      </c>
      <c r="E707" s="279"/>
    </row>
    <row r="708" spans="1:5" ht="14.25">
      <c r="A708" s="285" t="s">
        <v>873</v>
      </c>
      <c r="B708" s="72">
        <v>342</v>
      </c>
      <c r="C708" s="72">
        <v>958</v>
      </c>
      <c r="D708" s="72">
        <f t="shared" si="15"/>
        <v>616</v>
      </c>
      <c r="E708" s="279">
        <f>C708/B708*100</f>
        <v>280.1169590643275</v>
      </c>
    </row>
    <row r="709" spans="1:5" ht="14.25">
      <c r="A709" s="285" t="s">
        <v>874</v>
      </c>
      <c r="B709" s="72"/>
      <c r="C709" s="72">
        <v>0</v>
      </c>
      <c r="D709" s="72">
        <f t="shared" si="15"/>
        <v>0</v>
      </c>
      <c r="E709" s="279"/>
    </row>
    <row r="710" spans="1:5" ht="14.25">
      <c r="A710" s="285" t="s">
        <v>875</v>
      </c>
      <c r="B710" s="72">
        <v>309</v>
      </c>
      <c r="C710" s="72">
        <v>126</v>
      </c>
      <c r="D710" s="72">
        <f t="shared" si="15"/>
        <v>-183</v>
      </c>
      <c r="E710" s="279">
        <f>C710/B710*100</f>
        <v>40.77669902912621</v>
      </c>
    </row>
    <row r="711" spans="1:5" ht="14.25">
      <c r="A711" s="285" t="s">
        <v>876</v>
      </c>
      <c r="B711" s="72">
        <v>107</v>
      </c>
      <c r="C711" s="72">
        <v>72</v>
      </c>
      <c r="D711" s="72">
        <f t="shared" si="15"/>
        <v>-35</v>
      </c>
      <c r="E711" s="279">
        <f>C711/B711*100</f>
        <v>67.28971962616822</v>
      </c>
    </row>
    <row r="712" spans="1:5" ht="14.25">
      <c r="A712" s="285" t="s">
        <v>877</v>
      </c>
      <c r="B712" s="72">
        <v>64</v>
      </c>
      <c r="C712" s="72">
        <v>201</v>
      </c>
      <c r="D712" s="72">
        <f t="shared" si="15"/>
        <v>137</v>
      </c>
      <c r="E712" s="279">
        <f>C712/B712*100</f>
        <v>314.0625</v>
      </c>
    </row>
    <row r="713" spans="1:5" ht="14.25">
      <c r="A713" s="285" t="s">
        <v>878</v>
      </c>
      <c r="B713" s="72">
        <v>5</v>
      </c>
      <c r="C713" s="72">
        <v>7</v>
      </c>
      <c r="D713" s="72">
        <f t="shared" si="15"/>
        <v>2</v>
      </c>
      <c r="E713" s="279">
        <f>C713/B713*100</f>
        <v>140</v>
      </c>
    </row>
    <row r="714" spans="1:5" ht="14.25">
      <c r="A714" s="285" t="s">
        <v>879</v>
      </c>
      <c r="B714" s="72"/>
      <c r="C714" s="72">
        <v>0</v>
      </c>
      <c r="D714" s="72">
        <f t="shared" si="15"/>
        <v>0</v>
      </c>
      <c r="E714" s="279"/>
    </row>
    <row r="715" spans="1:5" ht="14.25">
      <c r="A715" s="285" t="s">
        <v>880</v>
      </c>
      <c r="B715" s="72"/>
      <c r="C715" s="72">
        <v>264</v>
      </c>
      <c r="D715" s="72">
        <f t="shared" si="15"/>
        <v>264</v>
      </c>
      <c r="E715" s="279"/>
    </row>
    <row r="716" spans="1:5" ht="14.25">
      <c r="A716" s="285" t="s">
        <v>881</v>
      </c>
      <c r="B716" s="72"/>
      <c r="C716" s="72">
        <v>0</v>
      </c>
      <c r="D716" s="72">
        <f t="shared" si="15"/>
        <v>0</v>
      </c>
      <c r="E716" s="279"/>
    </row>
    <row r="717" spans="1:5" ht="14.25">
      <c r="A717" s="285" t="s">
        <v>882</v>
      </c>
      <c r="B717" s="72">
        <v>36</v>
      </c>
      <c r="C717" s="72">
        <v>0</v>
      </c>
      <c r="D717" s="72">
        <f t="shared" si="15"/>
        <v>-36</v>
      </c>
      <c r="E717" s="279"/>
    </row>
    <row r="718" spans="1:5" ht="14.25">
      <c r="A718" s="285" t="s">
        <v>883</v>
      </c>
      <c r="B718" s="72">
        <v>56</v>
      </c>
      <c r="C718" s="72">
        <v>88</v>
      </c>
      <c r="D718" s="72">
        <f t="shared" si="15"/>
        <v>32</v>
      </c>
      <c r="E718" s="279">
        <f>C718/B718*100</f>
        <v>157.14285714285714</v>
      </c>
    </row>
    <row r="719" spans="1:5" ht="14.25">
      <c r="A719" s="285" t="s">
        <v>884</v>
      </c>
      <c r="B719" s="72"/>
      <c r="C719" s="72">
        <v>0</v>
      </c>
      <c r="D719" s="72">
        <f t="shared" si="15"/>
        <v>0</v>
      </c>
      <c r="E719" s="279"/>
    </row>
    <row r="720" spans="1:5" ht="14.25">
      <c r="A720" s="285" t="s">
        <v>885</v>
      </c>
      <c r="B720" s="72">
        <v>416</v>
      </c>
      <c r="C720" s="72">
        <v>727</v>
      </c>
      <c r="D720" s="72">
        <f t="shared" si="15"/>
        <v>311</v>
      </c>
      <c r="E720" s="279">
        <f>C720/B720*100</f>
        <v>174.7596153846154</v>
      </c>
    </row>
    <row r="721" spans="1:5" ht="14.25">
      <c r="A721" s="285" t="s">
        <v>886</v>
      </c>
      <c r="B721" s="72">
        <v>3</v>
      </c>
      <c r="C721" s="72">
        <v>1711</v>
      </c>
      <c r="D721" s="72">
        <f t="shared" si="15"/>
        <v>1708</v>
      </c>
      <c r="E721" s="279">
        <f>C721/B721*100</f>
        <v>57033.333333333336</v>
      </c>
    </row>
    <row r="722" spans="1:5" ht="14.25">
      <c r="A722" s="285" t="s">
        <v>887</v>
      </c>
      <c r="B722" s="72">
        <v>84</v>
      </c>
      <c r="C722" s="72">
        <v>118</v>
      </c>
      <c r="D722" s="72">
        <f t="shared" si="15"/>
        <v>34</v>
      </c>
      <c r="E722" s="279">
        <f>C722/B722*100</f>
        <v>140.47619047619045</v>
      </c>
    </row>
    <row r="723" spans="1:5" ht="14.25">
      <c r="A723" s="285" t="s">
        <v>888</v>
      </c>
      <c r="B723" s="72">
        <v>35</v>
      </c>
      <c r="C723" s="72">
        <v>40</v>
      </c>
      <c r="D723" s="72">
        <f t="shared" si="15"/>
        <v>5</v>
      </c>
      <c r="E723" s="279">
        <f>C723/B723*100</f>
        <v>114.28571428571428</v>
      </c>
    </row>
    <row r="724" spans="1:5" ht="14.25">
      <c r="A724" s="285" t="s">
        <v>889</v>
      </c>
      <c r="B724" s="72">
        <v>176</v>
      </c>
      <c r="C724" s="72">
        <v>132</v>
      </c>
      <c r="D724" s="72">
        <f t="shared" si="15"/>
        <v>-44</v>
      </c>
      <c r="E724" s="279">
        <f>C724/B724*100</f>
        <v>75</v>
      </c>
    </row>
    <row r="725" spans="1:5" ht="14.25">
      <c r="A725" s="285" t="s">
        <v>890</v>
      </c>
      <c r="B725" s="72"/>
      <c r="C725" s="72">
        <v>0</v>
      </c>
      <c r="D725" s="72">
        <f t="shared" si="15"/>
        <v>0</v>
      </c>
      <c r="E725" s="279"/>
    </row>
    <row r="726" spans="1:5" ht="14.25">
      <c r="A726" s="285" t="s">
        <v>891</v>
      </c>
      <c r="B726" s="72">
        <v>46</v>
      </c>
      <c r="C726" s="72">
        <v>0</v>
      </c>
      <c r="D726" s="72">
        <f t="shared" si="15"/>
        <v>-46</v>
      </c>
      <c r="E726" s="279"/>
    </row>
    <row r="727" spans="1:5" ht="14.25">
      <c r="A727" s="285" t="s">
        <v>892</v>
      </c>
      <c r="B727" s="72">
        <v>461</v>
      </c>
      <c r="C727" s="72">
        <v>108</v>
      </c>
      <c r="D727" s="72">
        <f t="shared" si="15"/>
        <v>-353</v>
      </c>
      <c r="E727" s="279">
        <f>C727/B727*100</f>
        <v>23.427331887201735</v>
      </c>
    </row>
    <row r="728" spans="1:5" ht="14.25">
      <c r="A728" s="285" t="s">
        <v>893</v>
      </c>
      <c r="B728" s="72"/>
      <c r="C728" s="72">
        <v>0</v>
      </c>
      <c r="D728" s="72">
        <f t="shared" si="15"/>
        <v>0</v>
      </c>
      <c r="E728" s="279"/>
    </row>
    <row r="729" spans="1:5" ht="14.25">
      <c r="A729" s="285" t="s">
        <v>894</v>
      </c>
      <c r="B729" s="72">
        <v>45</v>
      </c>
      <c r="C729" s="72">
        <v>119</v>
      </c>
      <c r="D729" s="72">
        <f t="shared" si="15"/>
        <v>74</v>
      </c>
      <c r="E729" s="279">
        <f>C729/B729*100</f>
        <v>264.44444444444446</v>
      </c>
    </row>
    <row r="730" spans="1:5" ht="14.25">
      <c r="A730" s="285" t="s">
        <v>895</v>
      </c>
      <c r="B730" s="72">
        <v>164</v>
      </c>
      <c r="C730" s="72">
        <v>222</v>
      </c>
      <c r="D730" s="72">
        <f t="shared" si="15"/>
        <v>58</v>
      </c>
      <c r="E730" s="279">
        <f>C730/B730*100</f>
        <v>135.3658536585366</v>
      </c>
    </row>
    <row r="731" spans="1:5" ht="14.25">
      <c r="A731" s="285" t="s">
        <v>896</v>
      </c>
      <c r="B731" s="72"/>
      <c r="C731" s="72">
        <v>0</v>
      </c>
      <c r="D731" s="72">
        <f t="shared" si="15"/>
        <v>0</v>
      </c>
      <c r="E731" s="279"/>
    </row>
    <row r="732" spans="1:5" ht="14.25">
      <c r="A732" s="285" t="s">
        <v>897</v>
      </c>
      <c r="B732" s="72">
        <v>349</v>
      </c>
      <c r="C732" s="72">
        <v>2572</v>
      </c>
      <c r="D732" s="72">
        <f t="shared" si="15"/>
        <v>2223</v>
      </c>
      <c r="E732" s="279">
        <f>C732/B732*100</f>
        <v>736.9627507163324</v>
      </c>
    </row>
    <row r="733" spans="1:5" ht="14.25">
      <c r="A733" s="285" t="s">
        <v>898</v>
      </c>
      <c r="B733" s="72">
        <v>960</v>
      </c>
      <c r="C733" s="72">
        <v>3136</v>
      </c>
      <c r="D733" s="72">
        <f t="shared" si="15"/>
        <v>2176</v>
      </c>
      <c r="E733" s="279">
        <f>C733/B733*100</f>
        <v>326.6666666666667</v>
      </c>
    </row>
    <row r="734" spans="1:5" ht="14.25">
      <c r="A734" s="285" t="s">
        <v>854</v>
      </c>
      <c r="B734" s="72">
        <v>92</v>
      </c>
      <c r="C734" s="72">
        <v>285</v>
      </c>
      <c r="D734" s="72">
        <f t="shared" si="15"/>
        <v>193</v>
      </c>
      <c r="E734" s="279">
        <f>C734/B734*100</f>
        <v>309.7826086956522</v>
      </c>
    </row>
    <row r="735" spans="1:5" ht="14.25">
      <c r="A735" s="285" t="s">
        <v>855</v>
      </c>
      <c r="B735" s="72"/>
      <c r="C735" s="72">
        <v>5</v>
      </c>
      <c r="D735" s="72">
        <f t="shared" si="15"/>
        <v>5</v>
      </c>
      <c r="E735" s="279"/>
    </row>
    <row r="736" spans="1:5" ht="14.25">
      <c r="A736" s="285" t="s">
        <v>856</v>
      </c>
      <c r="B736" s="72"/>
      <c r="C736" s="72">
        <v>0</v>
      </c>
      <c r="D736" s="72">
        <f t="shared" si="15"/>
        <v>0</v>
      </c>
      <c r="E736" s="279"/>
    </row>
    <row r="737" spans="1:5" ht="14.25">
      <c r="A737" s="285" t="s">
        <v>899</v>
      </c>
      <c r="B737" s="72"/>
      <c r="C737" s="72">
        <v>24</v>
      </c>
      <c r="D737" s="72">
        <f t="shared" si="15"/>
        <v>24</v>
      </c>
      <c r="E737" s="279"/>
    </row>
    <row r="738" spans="1:5" ht="14.25">
      <c r="A738" s="285" t="s">
        <v>900</v>
      </c>
      <c r="B738" s="72">
        <v>486</v>
      </c>
      <c r="C738" s="72">
        <v>1211</v>
      </c>
      <c r="D738" s="72">
        <f t="shared" si="15"/>
        <v>725</v>
      </c>
      <c r="E738" s="279">
        <f>C738/B738*100</f>
        <v>249.17695473251027</v>
      </c>
    </row>
    <row r="739" spans="1:5" ht="14.25">
      <c r="A739" s="285" t="s">
        <v>901</v>
      </c>
      <c r="B739" s="72">
        <v>3</v>
      </c>
      <c r="C739" s="72">
        <v>0</v>
      </c>
      <c r="D739" s="72">
        <f t="shared" si="15"/>
        <v>-3</v>
      </c>
      <c r="E739" s="279"/>
    </row>
    <row r="740" spans="1:5" ht="14.25">
      <c r="A740" s="285" t="s">
        <v>902</v>
      </c>
      <c r="B740" s="72"/>
      <c r="C740" s="72">
        <v>0</v>
      </c>
      <c r="D740" s="72">
        <f aca="true" t="shared" si="17" ref="D740:D803">C740-B740</f>
        <v>0</v>
      </c>
      <c r="E740" s="279"/>
    </row>
    <row r="741" spans="1:5" ht="14.25">
      <c r="A741" s="285" t="s">
        <v>903</v>
      </c>
      <c r="B741" s="72">
        <v>5</v>
      </c>
      <c r="C741" s="72">
        <v>18</v>
      </c>
      <c r="D741" s="72">
        <f t="shared" si="17"/>
        <v>13</v>
      </c>
      <c r="E741" s="279">
        <f>C741/B741*100</f>
        <v>360</v>
      </c>
    </row>
    <row r="742" spans="1:5" ht="14.25">
      <c r="A742" s="285" t="s">
        <v>904</v>
      </c>
      <c r="B742" s="72">
        <v>241</v>
      </c>
      <c r="C742" s="72">
        <v>701</v>
      </c>
      <c r="D742" s="72">
        <f t="shared" si="17"/>
        <v>460</v>
      </c>
      <c r="E742" s="279">
        <f>C742/B742*100</f>
        <v>290.8713692946058</v>
      </c>
    </row>
    <row r="743" spans="1:5" ht="14.25">
      <c r="A743" s="285" t="s">
        <v>905</v>
      </c>
      <c r="B743" s="72">
        <v>2</v>
      </c>
      <c r="C743" s="72">
        <v>10</v>
      </c>
      <c r="D743" s="72">
        <f t="shared" si="17"/>
        <v>8</v>
      </c>
      <c r="E743" s="279">
        <f>C743/B743*100</f>
        <v>500</v>
      </c>
    </row>
    <row r="744" spans="1:5" ht="14.25">
      <c r="A744" s="285" t="s">
        <v>906</v>
      </c>
      <c r="B744" s="72"/>
      <c r="C744" s="72">
        <v>0</v>
      </c>
      <c r="D744" s="72">
        <f t="shared" si="17"/>
        <v>0</v>
      </c>
      <c r="E744" s="279"/>
    </row>
    <row r="745" spans="1:5" ht="14.25">
      <c r="A745" s="285" t="s">
        <v>907</v>
      </c>
      <c r="B745" s="72"/>
      <c r="C745" s="72">
        <v>0</v>
      </c>
      <c r="D745" s="72">
        <f t="shared" si="17"/>
        <v>0</v>
      </c>
      <c r="E745" s="279"/>
    </row>
    <row r="746" spans="1:5" ht="14.25">
      <c r="A746" s="285" t="s">
        <v>908</v>
      </c>
      <c r="B746" s="72">
        <v>6</v>
      </c>
      <c r="C746" s="72">
        <v>11</v>
      </c>
      <c r="D746" s="72">
        <f t="shared" si="17"/>
        <v>5</v>
      </c>
      <c r="E746" s="279">
        <f>C746/B746*100</f>
        <v>183.33333333333331</v>
      </c>
    </row>
    <row r="747" spans="1:5" ht="14.25">
      <c r="A747" s="285" t="s">
        <v>909</v>
      </c>
      <c r="B747" s="72">
        <v>4</v>
      </c>
      <c r="C747" s="72">
        <v>31</v>
      </c>
      <c r="D747" s="72">
        <f t="shared" si="17"/>
        <v>27</v>
      </c>
      <c r="E747" s="279">
        <f>C747/B747*100</f>
        <v>775</v>
      </c>
    </row>
    <row r="748" spans="1:5" ht="14.25">
      <c r="A748" s="285" t="s">
        <v>910</v>
      </c>
      <c r="B748" s="72"/>
      <c r="C748" s="72">
        <v>0</v>
      </c>
      <c r="D748" s="72">
        <f t="shared" si="17"/>
        <v>0</v>
      </c>
      <c r="E748" s="279"/>
    </row>
    <row r="749" spans="1:5" ht="14.25">
      <c r="A749" s="285" t="s">
        <v>911</v>
      </c>
      <c r="B749" s="72">
        <v>25</v>
      </c>
      <c r="C749" s="72">
        <v>143</v>
      </c>
      <c r="D749" s="72">
        <f t="shared" si="17"/>
        <v>118</v>
      </c>
      <c r="E749" s="279">
        <f>C749/B749*100</f>
        <v>572</v>
      </c>
    </row>
    <row r="750" spans="1:5" ht="14.25">
      <c r="A750" s="285" t="s">
        <v>912</v>
      </c>
      <c r="B750" s="72">
        <v>96</v>
      </c>
      <c r="C750" s="72">
        <v>697</v>
      </c>
      <c r="D750" s="72">
        <f t="shared" si="17"/>
        <v>601</v>
      </c>
      <c r="E750" s="279">
        <f>C750/B750*100</f>
        <v>726.0416666666667</v>
      </c>
    </row>
    <row r="751" spans="1:5" ht="14.25">
      <c r="A751" s="285" t="s">
        <v>913</v>
      </c>
      <c r="B751" s="72">
        <v>6446</v>
      </c>
      <c r="C751" s="72">
        <v>31592</v>
      </c>
      <c r="D751" s="72">
        <f t="shared" si="17"/>
        <v>25146</v>
      </c>
      <c r="E751" s="279">
        <f>C751/B751*100</f>
        <v>490.1023890784983</v>
      </c>
    </row>
    <row r="752" spans="1:5" ht="14.25">
      <c r="A752" s="285" t="s">
        <v>854</v>
      </c>
      <c r="B752" s="72">
        <v>205</v>
      </c>
      <c r="C752" s="72">
        <v>307</v>
      </c>
      <c r="D752" s="72">
        <f t="shared" si="17"/>
        <v>102</v>
      </c>
      <c r="E752" s="279">
        <f>C752/B752*100</f>
        <v>149.7560975609756</v>
      </c>
    </row>
    <row r="753" spans="1:5" ht="14.25">
      <c r="A753" s="285" t="s">
        <v>855</v>
      </c>
      <c r="B753" s="72"/>
      <c r="C753" s="72">
        <v>4</v>
      </c>
      <c r="D753" s="72">
        <f t="shared" si="17"/>
        <v>4</v>
      </c>
      <c r="E753" s="279"/>
    </row>
    <row r="754" spans="1:5" ht="14.25">
      <c r="A754" s="285" t="s">
        <v>856</v>
      </c>
      <c r="B754" s="72"/>
      <c r="C754" s="72">
        <v>0</v>
      </c>
      <c r="D754" s="72">
        <f t="shared" si="17"/>
        <v>0</v>
      </c>
      <c r="E754" s="279"/>
    </row>
    <row r="755" spans="1:5" ht="14.25">
      <c r="A755" s="285" t="s">
        <v>914</v>
      </c>
      <c r="B755" s="72"/>
      <c r="C755" s="72">
        <v>0</v>
      </c>
      <c r="D755" s="72">
        <f t="shared" si="17"/>
        <v>0</v>
      </c>
      <c r="E755" s="279"/>
    </row>
    <row r="756" spans="1:5" ht="14.25">
      <c r="A756" s="285" t="s">
        <v>915</v>
      </c>
      <c r="B756" s="72">
        <v>2165</v>
      </c>
      <c r="C756" s="72">
        <v>25678</v>
      </c>
      <c r="D756" s="72">
        <f t="shared" si="17"/>
        <v>23513</v>
      </c>
      <c r="E756" s="279">
        <f>C756/B756*100</f>
        <v>1186.0508083140878</v>
      </c>
    </row>
    <row r="757" spans="1:5" ht="14.25">
      <c r="A757" s="285" t="s">
        <v>916</v>
      </c>
      <c r="B757" s="72">
        <v>131</v>
      </c>
      <c r="C757" s="72">
        <v>448</v>
      </c>
      <c r="D757" s="72">
        <f t="shared" si="17"/>
        <v>317</v>
      </c>
      <c r="E757" s="279">
        <f>C757/B757*100</f>
        <v>341.98473282442745</v>
      </c>
    </row>
    <row r="758" spans="1:5" ht="14.25">
      <c r="A758" s="285" t="s">
        <v>917</v>
      </c>
      <c r="B758" s="72"/>
      <c r="C758" s="72">
        <v>0</v>
      </c>
      <c r="D758" s="72">
        <f t="shared" si="17"/>
        <v>0</v>
      </c>
      <c r="E758" s="279"/>
    </row>
    <row r="759" spans="1:5" ht="14.25">
      <c r="A759" s="285" t="s">
        <v>918</v>
      </c>
      <c r="B759" s="72">
        <v>283</v>
      </c>
      <c r="C759" s="72">
        <v>290</v>
      </c>
      <c r="D759" s="72">
        <f t="shared" si="17"/>
        <v>7</v>
      </c>
      <c r="E759" s="279">
        <f>C759/B759*100</f>
        <v>102.47349823321554</v>
      </c>
    </row>
    <row r="760" spans="1:5" ht="14.25">
      <c r="A760" s="285" t="s">
        <v>919</v>
      </c>
      <c r="B760" s="72"/>
      <c r="C760" s="72">
        <v>0</v>
      </c>
      <c r="D760" s="72">
        <f t="shared" si="17"/>
        <v>0</v>
      </c>
      <c r="E760" s="279"/>
    </row>
    <row r="761" spans="1:5" ht="14.25">
      <c r="A761" s="285" t="s">
        <v>920</v>
      </c>
      <c r="B761" s="72">
        <v>3</v>
      </c>
      <c r="C761" s="72">
        <v>0</v>
      </c>
      <c r="D761" s="72">
        <f t="shared" si="17"/>
        <v>-3</v>
      </c>
      <c r="E761" s="279"/>
    </row>
    <row r="762" spans="1:5" ht="14.25">
      <c r="A762" s="285" t="s">
        <v>921</v>
      </c>
      <c r="B762" s="72"/>
      <c r="C762" s="72">
        <v>31</v>
      </c>
      <c r="D762" s="72">
        <f t="shared" si="17"/>
        <v>31</v>
      </c>
      <c r="E762" s="279"/>
    </row>
    <row r="763" spans="1:5" ht="14.25">
      <c r="A763" s="285" t="s">
        <v>922</v>
      </c>
      <c r="B763" s="72"/>
      <c r="C763" s="72">
        <v>134</v>
      </c>
      <c r="D763" s="72">
        <f t="shared" si="17"/>
        <v>134</v>
      </c>
      <c r="E763" s="279"/>
    </row>
    <row r="764" spans="1:5" ht="14.25">
      <c r="A764" s="285" t="s">
        <v>923</v>
      </c>
      <c r="B764" s="72">
        <v>3</v>
      </c>
      <c r="C764" s="72">
        <v>4</v>
      </c>
      <c r="D764" s="72">
        <f t="shared" si="17"/>
        <v>1</v>
      </c>
      <c r="E764" s="279">
        <f>C764/B764*100</f>
        <v>133.33333333333331</v>
      </c>
    </row>
    <row r="765" spans="1:5" ht="14.25">
      <c r="A765" s="285" t="s">
        <v>924</v>
      </c>
      <c r="B765" s="72">
        <v>391</v>
      </c>
      <c r="C765" s="72">
        <v>413</v>
      </c>
      <c r="D765" s="72">
        <f t="shared" si="17"/>
        <v>22</v>
      </c>
      <c r="E765" s="279">
        <f>C765/B765*100</f>
        <v>105.62659846547315</v>
      </c>
    </row>
    <row r="766" spans="1:5" ht="14.25">
      <c r="A766" s="285" t="s">
        <v>925</v>
      </c>
      <c r="B766" s="72">
        <v>42</v>
      </c>
      <c r="C766" s="72">
        <v>20</v>
      </c>
      <c r="D766" s="72">
        <f t="shared" si="17"/>
        <v>-22</v>
      </c>
      <c r="E766" s="279">
        <f>C766/B766*100</f>
        <v>47.61904761904761</v>
      </c>
    </row>
    <row r="767" spans="1:5" ht="14.25">
      <c r="A767" s="285" t="s">
        <v>926</v>
      </c>
      <c r="B767" s="72">
        <v>1688</v>
      </c>
      <c r="C767" s="72">
        <v>3031</v>
      </c>
      <c r="D767" s="72">
        <f t="shared" si="17"/>
        <v>1343</v>
      </c>
      <c r="E767" s="279">
        <f>C767/B767*100</f>
        <v>179.5616113744076</v>
      </c>
    </row>
    <row r="768" spans="1:5" ht="14.25">
      <c r="A768" s="285" t="s">
        <v>927</v>
      </c>
      <c r="B768" s="72"/>
      <c r="C768" s="72">
        <v>0</v>
      </c>
      <c r="D768" s="72">
        <f t="shared" si="17"/>
        <v>0</v>
      </c>
      <c r="E768" s="279"/>
    </row>
    <row r="769" spans="1:5" ht="14.25">
      <c r="A769" s="285" t="s">
        <v>928</v>
      </c>
      <c r="B769" s="72"/>
      <c r="C769" s="72">
        <v>0</v>
      </c>
      <c r="D769" s="72">
        <f t="shared" si="17"/>
        <v>0</v>
      </c>
      <c r="E769" s="279"/>
    </row>
    <row r="770" spans="1:5" ht="14.25">
      <c r="A770" s="285" t="s">
        <v>929</v>
      </c>
      <c r="B770" s="72">
        <v>134</v>
      </c>
      <c r="C770" s="72">
        <v>246</v>
      </c>
      <c r="D770" s="72">
        <f t="shared" si="17"/>
        <v>112</v>
      </c>
      <c r="E770" s="279">
        <f>C770/B770*100</f>
        <v>183.5820895522388</v>
      </c>
    </row>
    <row r="771" spans="1:5" ht="14.25">
      <c r="A771" s="285" t="s">
        <v>930</v>
      </c>
      <c r="B771" s="72"/>
      <c r="C771" s="72">
        <v>0</v>
      </c>
      <c r="D771" s="72">
        <f t="shared" si="17"/>
        <v>0</v>
      </c>
      <c r="E771" s="279"/>
    </row>
    <row r="772" spans="1:5" ht="14.25">
      <c r="A772" s="285" t="s">
        <v>931</v>
      </c>
      <c r="B772" s="72">
        <v>310</v>
      </c>
      <c r="C772" s="72">
        <v>59</v>
      </c>
      <c r="D772" s="72">
        <f t="shared" si="17"/>
        <v>-251</v>
      </c>
      <c r="E772" s="279">
        <f>C772/B772*100</f>
        <v>19.032258064516128</v>
      </c>
    </row>
    <row r="773" spans="1:5" ht="14.25">
      <c r="A773" s="285" t="s">
        <v>932</v>
      </c>
      <c r="B773" s="72">
        <v>340</v>
      </c>
      <c r="C773" s="72">
        <v>15</v>
      </c>
      <c r="D773" s="72">
        <f t="shared" si="17"/>
        <v>-325</v>
      </c>
      <c r="E773" s="279">
        <f>C773/B773*100</f>
        <v>4.411764705882353</v>
      </c>
    </row>
    <row r="774" spans="1:5" ht="14.25">
      <c r="A774" s="285" t="s">
        <v>933</v>
      </c>
      <c r="B774" s="72"/>
      <c r="C774" s="72">
        <v>66</v>
      </c>
      <c r="D774" s="72">
        <f t="shared" si="17"/>
        <v>66</v>
      </c>
      <c r="E774" s="279"/>
    </row>
    <row r="775" spans="1:5" ht="14.25">
      <c r="A775" s="285" t="s">
        <v>934</v>
      </c>
      <c r="B775" s="72">
        <v>15</v>
      </c>
      <c r="C775" s="72">
        <v>14</v>
      </c>
      <c r="D775" s="72">
        <f t="shared" si="17"/>
        <v>-1</v>
      </c>
      <c r="E775" s="279">
        <f>C775/B775*100</f>
        <v>93.33333333333333</v>
      </c>
    </row>
    <row r="776" spans="1:5" ht="14.25">
      <c r="A776" s="285" t="s">
        <v>935</v>
      </c>
      <c r="B776" s="72"/>
      <c r="C776" s="72">
        <v>0</v>
      </c>
      <c r="D776" s="72">
        <f t="shared" si="17"/>
        <v>0</v>
      </c>
      <c r="E776" s="279"/>
    </row>
    <row r="777" spans="1:5" ht="14.25">
      <c r="A777" s="285" t="s">
        <v>936</v>
      </c>
      <c r="B777" s="72">
        <v>736</v>
      </c>
      <c r="C777" s="72">
        <v>832</v>
      </c>
      <c r="D777" s="72">
        <f t="shared" si="17"/>
        <v>96</v>
      </c>
      <c r="E777" s="279">
        <f>C777/B777*100</f>
        <v>113.04347826086956</v>
      </c>
    </row>
    <row r="778" spans="1:5" ht="14.25">
      <c r="A778" s="285" t="s">
        <v>937</v>
      </c>
      <c r="B778" s="72">
        <v>2585</v>
      </c>
      <c r="C778" s="72">
        <v>5476</v>
      </c>
      <c r="D778" s="72">
        <f t="shared" si="17"/>
        <v>2891</v>
      </c>
      <c r="E778" s="279">
        <f>C778/B778*100</f>
        <v>211.83752417794972</v>
      </c>
    </row>
    <row r="779" spans="1:5" ht="14.25">
      <c r="A779" s="285" t="s">
        <v>854</v>
      </c>
      <c r="B779" s="72"/>
      <c r="C779" s="72">
        <v>0</v>
      </c>
      <c r="D779" s="72">
        <f t="shared" si="17"/>
        <v>0</v>
      </c>
      <c r="E779" s="279"/>
    </row>
    <row r="780" spans="1:5" ht="14.25">
      <c r="A780" s="285" t="s">
        <v>855</v>
      </c>
      <c r="B780" s="72"/>
      <c r="C780" s="72">
        <v>0</v>
      </c>
      <c r="D780" s="72">
        <f t="shared" si="17"/>
        <v>0</v>
      </c>
      <c r="E780" s="279"/>
    </row>
    <row r="781" spans="1:5" ht="14.25">
      <c r="A781" s="285" t="s">
        <v>856</v>
      </c>
      <c r="B781" s="72"/>
      <c r="C781" s="72">
        <v>0</v>
      </c>
      <c r="D781" s="72">
        <f t="shared" si="17"/>
        <v>0</v>
      </c>
      <c r="E781" s="279"/>
    </row>
    <row r="782" spans="1:5" ht="14.25">
      <c r="A782" s="285" t="s">
        <v>938</v>
      </c>
      <c r="B782" s="72">
        <v>379</v>
      </c>
      <c r="C782" s="72">
        <v>2819</v>
      </c>
      <c r="D782" s="72">
        <f t="shared" si="17"/>
        <v>2440</v>
      </c>
      <c r="E782" s="279">
        <f>C782/B782*100</f>
        <v>743.7994722955145</v>
      </c>
    </row>
    <row r="783" spans="1:5" ht="14.25">
      <c r="A783" s="285" t="s">
        <v>939</v>
      </c>
      <c r="B783" s="72">
        <v>12</v>
      </c>
      <c r="C783" s="72">
        <v>0</v>
      </c>
      <c r="D783" s="72">
        <f t="shared" si="17"/>
        <v>-12</v>
      </c>
      <c r="E783" s="279"/>
    </row>
    <row r="784" spans="1:5" ht="14.25">
      <c r="A784" s="285" t="s">
        <v>940</v>
      </c>
      <c r="B784" s="72">
        <v>45</v>
      </c>
      <c r="C784" s="72">
        <v>0</v>
      </c>
      <c r="D784" s="72">
        <f t="shared" si="17"/>
        <v>-45</v>
      </c>
      <c r="E784" s="279"/>
    </row>
    <row r="785" spans="1:5" ht="14.25">
      <c r="A785" s="285" t="s">
        <v>941</v>
      </c>
      <c r="B785" s="72">
        <v>21</v>
      </c>
      <c r="C785" s="72">
        <v>0</v>
      </c>
      <c r="D785" s="72">
        <f t="shared" si="17"/>
        <v>-21</v>
      </c>
      <c r="E785" s="279"/>
    </row>
    <row r="786" spans="1:5" ht="14.25">
      <c r="A786" s="285" t="s">
        <v>942</v>
      </c>
      <c r="B786" s="72"/>
      <c r="C786" s="72">
        <v>0</v>
      </c>
      <c r="D786" s="72">
        <f t="shared" si="17"/>
        <v>0</v>
      </c>
      <c r="E786" s="279"/>
    </row>
    <row r="787" spans="1:5" ht="14.25">
      <c r="A787" s="285" t="s">
        <v>943</v>
      </c>
      <c r="B787" s="72">
        <v>11</v>
      </c>
      <c r="C787" s="72">
        <v>15</v>
      </c>
      <c r="D787" s="72">
        <f t="shared" si="17"/>
        <v>4</v>
      </c>
      <c r="E787" s="279">
        <f>C787/B787*100</f>
        <v>136.36363636363635</v>
      </c>
    </row>
    <row r="788" spans="1:5" ht="14.25">
      <c r="A788" s="285" t="s">
        <v>944</v>
      </c>
      <c r="B788" s="72">
        <v>2117</v>
      </c>
      <c r="C788" s="72">
        <v>2642</v>
      </c>
      <c r="D788" s="72">
        <f t="shared" si="17"/>
        <v>525</v>
      </c>
      <c r="E788" s="279">
        <f>C788/B788*100</f>
        <v>124.79924421350968</v>
      </c>
    </row>
    <row r="789" spans="1:5" ht="14.25">
      <c r="A789" s="285" t="s">
        <v>945</v>
      </c>
      <c r="B789" s="72">
        <v>2149</v>
      </c>
      <c r="C789" s="72">
        <v>1949</v>
      </c>
      <c r="D789" s="72">
        <f t="shared" si="17"/>
        <v>-200</v>
      </c>
      <c r="E789" s="279">
        <f>C789/B789*100</f>
        <v>90.69334574220568</v>
      </c>
    </row>
    <row r="790" spans="1:5" ht="14.25">
      <c r="A790" s="285" t="s">
        <v>946</v>
      </c>
      <c r="B790" s="72"/>
      <c r="C790" s="72">
        <v>0</v>
      </c>
      <c r="D790" s="72">
        <f t="shared" si="17"/>
        <v>0</v>
      </c>
      <c r="E790" s="279"/>
    </row>
    <row r="791" spans="1:5" ht="14.25">
      <c r="A791" s="285" t="s">
        <v>947</v>
      </c>
      <c r="B791" s="72">
        <v>2149</v>
      </c>
      <c r="C791" s="72">
        <v>1949</v>
      </c>
      <c r="D791" s="72">
        <f t="shared" si="17"/>
        <v>-200</v>
      </c>
      <c r="E791" s="279">
        <f>C791/B791*100</f>
        <v>90.69334574220568</v>
      </c>
    </row>
    <row r="792" spans="1:5" ht="14.25">
      <c r="A792" s="285" t="s">
        <v>948</v>
      </c>
      <c r="B792" s="72"/>
      <c r="C792" s="72">
        <v>0</v>
      </c>
      <c r="D792" s="72">
        <f t="shared" si="17"/>
        <v>0</v>
      </c>
      <c r="E792" s="279"/>
    </row>
    <row r="793" spans="1:5" ht="14.25">
      <c r="A793" s="285" t="s">
        <v>949</v>
      </c>
      <c r="B793" s="72"/>
      <c r="C793" s="72">
        <v>0</v>
      </c>
      <c r="D793" s="72">
        <f t="shared" si="17"/>
        <v>0</v>
      </c>
      <c r="E793" s="279"/>
    </row>
    <row r="794" spans="1:5" ht="14.25">
      <c r="A794" s="285" t="s">
        <v>950</v>
      </c>
      <c r="B794" s="72"/>
      <c r="C794" s="72">
        <v>0</v>
      </c>
      <c r="D794" s="72">
        <f t="shared" si="17"/>
        <v>0</v>
      </c>
      <c r="E794" s="279"/>
    </row>
    <row r="795" spans="1:5" ht="14.25">
      <c r="A795" s="285" t="s">
        <v>951</v>
      </c>
      <c r="B795" s="72">
        <v>1360</v>
      </c>
      <c r="C795" s="72">
        <v>1698</v>
      </c>
      <c r="D795" s="72">
        <f t="shared" si="17"/>
        <v>338</v>
      </c>
      <c r="E795" s="279">
        <f>C795/B795*100</f>
        <v>124.8529411764706</v>
      </c>
    </row>
    <row r="796" spans="1:5" ht="14.25">
      <c r="A796" s="285" t="s">
        <v>952</v>
      </c>
      <c r="B796" s="72">
        <v>823</v>
      </c>
      <c r="C796" s="72">
        <v>1161</v>
      </c>
      <c r="D796" s="72">
        <f t="shared" si="17"/>
        <v>338</v>
      </c>
      <c r="E796" s="279">
        <f>C796/B796*100</f>
        <v>141.0692588092345</v>
      </c>
    </row>
    <row r="797" spans="1:5" ht="14.25">
      <c r="A797" s="285" t="s">
        <v>953</v>
      </c>
      <c r="B797" s="72"/>
      <c r="C797" s="72">
        <v>0</v>
      </c>
      <c r="D797" s="72">
        <f t="shared" si="17"/>
        <v>0</v>
      </c>
      <c r="E797" s="279"/>
    </row>
    <row r="798" spans="1:5" ht="14.25">
      <c r="A798" s="285" t="s">
        <v>954</v>
      </c>
      <c r="B798" s="72">
        <v>537</v>
      </c>
      <c r="C798" s="72">
        <v>537</v>
      </c>
      <c r="D798" s="72">
        <f t="shared" si="17"/>
        <v>0</v>
      </c>
      <c r="E798" s="279">
        <f>C798/B798*100</f>
        <v>100</v>
      </c>
    </row>
    <row r="799" spans="1:5" ht="14.25">
      <c r="A799" s="285" t="s">
        <v>955</v>
      </c>
      <c r="B799" s="72"/>
      <c r="C799" s="72">
        <v>0</v>
      </c>
      <c r="D799" s="72">
        <f t="shared" si="17"/>
        <v>0</v>
      </c>
      <c r="E799" s="279"/>
    </row>
    <row r="800" spans="1:5" ht="14.25">
      <c r="A800" s="285" t="s">
        <v>956</v>
      </c>
      <c r="B800" s="72"/>
      <c r="C800" s="72">
        <v>0</v>
      </c>
      <c r="D800" s="72">
        <f t="shared" si="17"/>
        <v>0</v>
      </c>
      <c r="E800" s="279"/>
    </row>
    <row r="801" spans="1:5" ht="14.25">
      <c r="A801" s="285" t="s">
        <v>957</v>
      </c>
      <c r="B801" s="72"/>
      <c r="C801" s="72">
        <v>0</v>
      </c>
      <c r="D801" s="72">
        <f t="shared" si="17"/>
        <v>0</v>
      </c>
      <c r="E801" s="279"/>
    </row>
    <row r="802" spans="1:5" ht="14.25">
      <c r="A802" s="285" t="s">
        <v>958</v>
      </c>
      <c r="B802" s="72">
        <v>90</v>
      </c>
      <c r="C802" s="72">
        <v>28</v>
      </c>
      <c r="D802" s="72">
        <f t="shared" si="17"/>
        <v>-62</v>
      </c>
      <c r="E802" s="279">
        <f>C802/B802*100</f>
        <v>31.11111111111111</v>
      </c>
    </row>
    <row r="803" spans="1:5" ht="14.25">
      <c r="A803" s="285" t="s">
        <v>959</v>
      </c>
      <c r="B803" s="72"/>
      <c r="C803" s="72">
        <v>0</v>
      </c>
      <c r="D803" s="72">
        <f t="shared" si="17"/>
        <v>0</v>
      </c>
      <c r="E803" s="279"/>
    </row>
    <row r="804" spans="1:5" ht="14.25">
      <c r="A804" s="285" t="s">
        <v>960</v>
      </c>
      <c r="B804" s="72"/>
      <c r="C804" s="72">
        <v>0</v>
      </c>
      <c r="D804" s="72">
        <f aca="true" t="shared" si="18" ref="D804:D866">C804-B804</f>
        <v>0</v>
      </c>
      <c r="E804" s="279"/>
    </row>
    <row r="805" spans="1:5" ht="14.25">
      <c r="A805" s="285" t="s">
        <v>961</v>
      </c>
      <c r="B805" s="72">
        <v>90</v>
      </c>
      <c r="C805" s="72">
        <v>28</v>
      </c>
      <c r="D805" s="72">
        <f t="shared" si="18"/>
        <v>-62</v>
      </c>
      <c r="E805" s="279">
        <f>C805/B805*100</f>
        <v>31.11111111111111</v>
      </c>
    </row>
    <row r="806" spans="1:5" ht="14.25">
      <c r="A806" s="285" t="s">
        <v>962</v>
      </c>
      <c r="B806" s="72">
        <v>210</v>
      </c>
      <c r="C806" s="72">
        <v>291</v>
      </c>
      <c r="D806" s="72">
        <f t="shared" si="18"/>
        <v>81</v>
      </c>
      <c r="E806" s="279">
        <f>C806/B806*100</f>
        <v>138.57142857142856</v>
      </c>
    </row>
    <row r="807" spans="1:5" ht="14.25">
      <c r="A807" s="285" t="s">
        <v>963</v>
      </c>
      <c r="B807" s="72"/>
      <c r="C807" s="72">
        <v>0</v>
      </c>
      <c r="D807" s="72">
        <f t="shared" si="18"/>
        <v>0</v>
      </c>
      <c r="E807" s="279"/>
    </row>
    <row r="808" spans="1:5" ht="14.25">
      <c r="A808" s="285" t="s">
        <v>964</v>
      </c>
      <c r="B808" s="72">
        <v>210</v>
      </c>
      <c r="C808" s="72">
        <v>291</v>
      </c>
      <c r="D808" s="72">
        <f t="shared" si="18"/>
        <v>81</v>
      </c>
      <c r="E808" s="279">
        <f>C808/B808*100</f>
        <v>138.57142857142856</v>
      </c>
    </row>
    <row r="809" spans="1:5" ht="14.25">
      <c r="A809" s="285" t="s">
        <v>1146</v>
      </c>
      <c r="B809" s="72">
        <v>2041</v>
      </c>
      <c r="C809" s="72">
        <v>6971</v>
      </c>
      <c r="D809" s="72">
        <f t="shared" si="18"/>
        <v>4930</v>
      </c>
      <c r="E809" s="279">
        <f>C809/B809*100</f>
        <v>341.5482606565409</v>
      </c>
    </row>
    <row r="810" spans="1:5" ht="14.25">
      <c r="A810" s="285" t="s">
        <v>965</v>
      </c>
      <c r="B810" s="72">
        <v>2033</v>
      </c>
      <c r="C810" s="72">
        <v>3186</v>
      </c>
      <c r="D810" s="72">
        <f t="shared" si="18"/>
        <v>1153</v>
      </c>
      <c r="E810" s="279">
        <f>C810/B810*100</f>
        <v>156.71421544515493</v>
      </c>
    </row>
    <row r="811" spans="1:5" ht="14.25">
      <c r="A811" s="285" t="s">
        <v>854</v>
      </c>
      <c r="B811" s="72">
        <v>258</v>
      </c>
      <c r="C811" s="72">
        <v>360</v>
      </c>
      <c r="D811" s="72">
        <f t="shared" si="18"/>
        <v>102</v>
      </c>
      <c r="E811" s="279">
        <f>C811/B811*100</f>
        <v>139.53488372093022</v>
      </c>
    </row>
    <row r="812" spans="1:5" ht="14.25">
      <c r="A812" s="285" t="s">
        <v>855</v>
      </c>
      <c r="B812" s="72"/>
      <c r="C812" s="72">
        <v>7</v>
      </c>
      <c r="D812" s="72">
        <f t="shared" si="18"/>
        <v>7</v>
      </c>
      <c r="E812" s="279"/>
    </row>
    <row r="813" spans="1:5" ht="14.25">
      <c r="A813" s="285" t="s">
        <v>856</v>
      </c>
      <c r="B813" s="72">
        <v>640</v>
      </c>
      <c r="C813" s="72">
        <v>871</v>
      </c>
      <c r="D813" s="72">
        <f t="shared" si="18"/>
        <v>231</v>
      </c>
      <c r="E813" s="279">
        <f>C813/B813*100</f>
        <v>136.09375</v>
      </c>
    </row>
    <row r="814" spans="1:5" ht="14.25">
      <c r="A814" s="285" t="s">
        <v>966</v>
      </c>
      <c r="B814" s="72"/>
      <c r="C814" s="72">
        <v>0</v>
      </c>
      <c r="D814" s="72">
        <f t="shared" si="18"/>
        <v>0</v>
      </c>
      <c r="E814" s="279"/>
    </row>
    <row r="815" spans="1:5" ht="14.25">
      <c r="A815" s="285" t="s">
        <v>967</v>
      </c>
      <c r="B815" s="72"/>
      <c r="C815" s="72">
        <v>0</v>
      </c>
      <c r="D815" s="72">
        <f t="shared" si="18"/>
        <v>0</v>
      </c>
      <c r="E815" s="279"/>
    </row>
    <row r="816" spans="1:5" ht="14.25">
      <c r="A816" s="285" t="s">
        <v>968</v>
      </c>
      <c r="B816" s="72">
        <v>426</v>
      </c>
      <c r="C816" s="72">
        <v>648</v>
      </c>
      <c r="D816" s="72">
        <f t="shared" si="18"/>
        <v>222</v>
      </c>
      <c r="E816" s="279">
        <f>C816/B816*100</f>
        <v>152.11267605633802</v>
      </c>
    </row>
    <row r="817" spans="1:5" ht="14.25">
      <c r="A817" s="285" t="s">
        <v>969</v>
      </c>
      <c r="B817" s="72">
        <v>709</v>
      </c>
      <c r="C817" s="72">
        <v>1300</v>
      </c>
      <c r="D817" s="72">
        <f t="shared" si="18"/>
        <v>591</v>
      </c>
      <c r="E817" s="279">
        <f>C817/B817*100</f>
        <v>183.35684062059238</v>
      </c>
    </row>
    <row r="818" spans="1:5" ht="14.25">
      <c r="A818" s="285" t="s">
        <v>970</v>
      </c>
      <c r="B818" s="72">
        <v>0</v>
      </c>
      <c r="C818" s="72">
        <v>3086</v>
      </c>
      <c r="D818" s="72">
        <f t="shared" si="18"/>
        <v>3086</v>
      </c>
      <c r="E818" s="279"/>
    </row>
    <row r="819" spans="1:5" ht="14.25">
      <c r="A819" s="285" t="s">
        <v>854</v>
      </c>
      <c r="B819" s="72"/>
      <c r="C819" s="72">
        <v>0</v>
      </c>
      <c r="D819" s="72">
        <f t="shared" si="18"/>
        <v>0</v>
      </c>
      <c r="E819" s="279"/>
    </row>
    <row r="820" spans="1:5" ht="14.25">
      <c r="A820" s="285" t="s">
        <v>855</v>
      </c>
      <c r="B820" s="72"/>
      <c r="C820" s="72">
        <v>0</v>
      </c>
      <c r="D820" s="72">
        <f t="shared" si="18"/>
        <v>0</v>
      </c>
      <c r="E820" s="279"/>
    </row>
    <row r="821" spans="1:5" ht="14.25">
      <c r="A821" s="285" t="s">
        <v>856</v>
      </c>
      <c r="B821" s="72"/>
      <c r="C821" s="72">
        <v>0</v>
      </c>
      <c r="D821" s="72">
        <f t="shared" si="18"/>
        <v>0</v>
      </c>
      <c r="E821" s="279"/>
    </row>
    <row r="822" spans="1:5" ht="14.25">
      <c r="A822" s="285" t="s">
        <v>971</v>
      </c>
      <c r="B822" s="72"/>
      <c r="C822" s="72">
        <v>3086</v>
      </c>
      <c r="D822" s="72">
        <f t="shared" si="18"/>
        <v>3086</v>
      </c>
      <c r="E822" s="279"/>
    </row>
    <row r="823" spans="1:5" ht="14.25">
      <c r="A823" s="285" t="s">
        <v>972</v>
      </c>
      <c r="B823" s="72"/>
      <c r="C823" s="72"/>
      <c r="D823" s="72">
        <f t="shared" si="18"/>
        <v>0</v>
      </c>
      <c r="E823" s="279"/>
    </row>
    <row r="824" spans="1:5" ht="14.25">
      <c r="A824" s="285" t="s">
        <v>973</v>
      </c>
      <c r="B824" s="72"/>
      <c r="C824" s="72"/>
      <c r="D824" s="72">
        <f t="shared" si="18"/>
        <v>0</v>
      </c>
      <c r="E824" s="279"/>
    </row>
    <row r="825" spans="1:5" ht="14.25">
      <c r="A825" s="285" t="s">
        <v>974</v>
      </c>
      <c r="B825" s="72"/>
      <c r="C825" s="72"/>
      <c r="D825" s="72">
        <f t="shared" si="18"/>
        <v>0</v>
      </c>
      <c r="E825" s="279"/>
    </row>
    <row r="826" spans="1:5" ht="14.25">
      <c r="A826" s="285" t="s">
        <v>975</v>
      </c>
      <c r="B826" s="72"/>
      <c r="C826" s="72"/>
      <c r="D826" s="72">
        <f t="shared" si="18"/>
        <v>0</v>
      </c>
      <c r="E826" s="279"/>
    </row>
    <row r="827" spans="1:5" ht="14.25">
      <c r="A827" s="285" t="s">
        <v>976</v>
      </c>
      <c r="B827" s="72"/>
      <c r="C827" s="72"/>
      <c r="D827" s="72">
        <f t="shared" si="18"/>
        <v>0</v>
      </c>
      <c r="E827" s="279"/>
    </row>
    <row r="828" spans="1:5" ht="14.25">
      <c r="A828" s="285" t="s">
        <v>977</v>
      </c>
      <c r="B828" s="72">
        <v>0</v>
      </c>
      <c r="C828" s="72">
        <v>287</v>
      </c>
      <c r="D828" s="72">
        <f t="shared" si="18"/>
        <v>287</v>
      </c>
      <c r="E828" s="279"/>
    </row>
    <row r="829" spans="1:5" ht="14.25">
      <c r="A829" s="285" t="s">
        <v>978</v>
      </c>
      <c r="B829" s="72"/>
      <c r="C829" s="72">
        <v>5</v>
      </c>
      <c r="D829" s="72">
        <f t="shared" si="18"/>
        <v>5</v>
      </c>
      <c r="E829" s="279"/>
    </row>
    <row r="830" spans="1:5" ht="14.25">
      <c r="A830" s="285" t="s">
        <v>979</v>
      </c>
      <c r="B830" s="72"/>
      <c r="C830" s="72">
        <v>270</v>
      </c>
      <c r="D830" s="72">
        <f t="shared" si="18"/>
        <v>270</v>
      </c>
      <c r="E830" s="279"/>
    </row>
    <row r="831" spans="1:5" ht="14.25">
      <c r="A831" s="285" t="s">
        <v>980</v>
      </c>
      <c r="B831" s="72"/>
      <c r="C831" s="72">
        <v>-2</v>
      </c>
      <c r="D831" s="72">
        <f t="shared" si="18"/>
        <v>-2</v>
      </c>
      <c r="E831" s="279"/>
    </row>
    <row r="832" spans="1:5" ht="14.25">
      <c r="A832" s="285" t="s">
        <v>981</v>
      </c>
      <c r="B832" s="72"/>
      <c r="C832" s="72">
        <v>14</v>
      </c>
      <c r="D832" s="72">
        <f t="shared" si="18"/>
        <v>14</v>
      </c>
      <c r="E832" s="279"/>
    </row>
    <row r="833" spans="1:5" ht="14.25">
      <c r="A833" s="285" t="s">
        <v>1117</v>
      </c>
      <c r="B833" s="72"/>
      <c r="C833" s="72">
        <v>404</v>
      </c>
      <c r="D833" s="72">
        <f t="shared" si="18"/>
        <v>404</v>
      </c>
      <c r="E833" s="279"/>
    </row>
    <row r="834" spans="1:5" ht="14.25">
      <c r="A834" s="285" t="s">
        <v>1105</v>
      </c>
      <c r="B834" s="72"/>
      <c r="C834" s="72">
        <v>404</v>
      </c>
      <c r="D834" s="72">
        <f t="shared" si="18"/>
        <v>404</v>
      </c>
      <c r="E834" s="279"/>
    </row>
    <row r="835" spans="1:5" ht="14.25">
      <c r="A835" s="285" t="s">
        <v>1106</v>
      </c>
      <c r="B835" s="72"/>
      <c r="C835" s="72"/>
      <c r="D835" s="72">
        <f t="shared" si="18"/>
        <v>0</v>
      </c>
      <c r="E835" s="279"/>
    </row>
    <row r="836" spans="1:5" ht="14.25">
      <c r="A836" s="285" t="s">
        <v>1107</v>
      </c>
      <c r="B836" s="72"/>
      <c r="C836" s="72"/>
      <c r="D836" s="72">
        <f t="shared" si="18"/>
        <v>0</v>
      </c>
      <c r="E836" s="279"/>
    </row>
    <row r="837" spans="1:5" ht="14.25">
      <c r="A837" s="285" t="s">
        <v>1108</v>
      </c>
      <c r="B837" s="72"/>
      <c r="C837" s="72"/>
      <c r="D837" s="72">
        <f t="shared" si="18"/>
        <v>0</v>
      </c>
      <c r="E837" s="279"/>
    </row>
    <row r="838" spans="1:5" ht="14.25">
      <c r="A838" s="285" t="s">
        <v>982</v>
      </c>
      <c r="B838" s="72">
        <v>8</v>
      </c>
      <c r="C838" s="72">
        <v>8</v>
      </c>
      <c r="D838" s="72">
        <f t="shared" si="18"/>
        <v>0</v>
      </c>
      <c r="E838" s="279">
        <f>C838/B838*100</f>
        <v>100</v>
      </c>
    </row>
    <row r="839" spans="1:5" ht="14.25">
      <c r="A839" s="285" t="s">
        <v>983</v>
      </c>
      <c r="B839" s="72"/>
      <c r="C839" s="72"/>
      <c r="D839" s="72">
        <f t="shared" si="18"/>
        <v>0</v>
      </c>
      <c r="E839" s="279"/>
    </row>
    <row r="840" spans="1:5" ht="14.25">
      <c r="A840" s="285" t="s">
        <v>984</v>
      </c>
      <c r="B840" s="72">
        <v>8</v>
      </c>
      <c r="C840" s="72">
        <v>8</v>
      </c>
      <c r="D840" s="72">
        <f t="shared" si="18"/>
        <v>0</v>
      </c>
      <c r="E840" s="279">
        <f>C840/B840*100</f>
        <v>100</v>
      </c>
    </row>
    <row r="841" spans="1:5" ht="14.25">
      <c r="A841" s="285" t="s">
        <v>1147</v>
      </c>
      <c r="B841" s="72">
        <v>1172</v>
      </c>
      <c r="C841" s="72">
        <v>1193</v>
      </c>
      <c r="D841" s="72">
        <f t="shared" si="18"/>
        <v>21</v>
      </c>
      <c r="E841" s="279">
        <f>C841/B841*100</f>
        <v>101.79180887372014</v>
      </c>
    </row>
    <row r="842" spans="1:5" ht="14.25">
      <c r="A842" s="285" t="s">
        <v>985</v>
      </c>
      <c r="B842" s="72">
        <v>12</v>
      </c>
      <c r="C842" s="72">
        <v>48</v>
      </c>
      <c r="D842" s="72">
        <f t="shared" si="18"/>
        <v>36</v>
      </c>
      <c r="E842" s="279">
        <f>C842/B842*100</f>
        <v>400</v>
      </c>
    </row>
    <row r="843" spans="1:5" ht="14.25">
      <c r="A843" s="285" t="s">
        <v>854</v>
      </c>
      <c r="B843" s="72"/>
      <c r="C843" s="72">
        <v>0</v>
      </c>
      <c r="D843" s="72">
        <f t="shared" si="18"/>
        <v>0</v>
      </c>
      <c r="E843" s="279"/>
    </row>
    <row r="844" spans="1:5" ht="14.25">
      <c r="A844" s="285" t="s">
        <v>855</v>
      </c>
      <c r="B844" s="72"/>
      <c r="C844" s="72">
        <v>0</v>
      </c>
      <c r="D844" s="72">
        <f t="shared" si="18"/>
        <v>0</v>
      </c>
      <c r="E844" s="279"/>
    </row>
    <row r="845" spans="1:5" ht="14.25">
      <c r="A845" s="285" t="s">
        <v>856</v>
      </c>
      <c r="B845" s="72">
        <v>6</v>
      </c>
      <c r="C845" s="72">
        <v>13</v>
      </c>
      <c r="D845" s="72">
        <f t="shared" si="18"/>
        <v>7</v>
      </c>
      <c r="E845" s="279">
        <f>C845/B845*100</f>
        <v>216.66666666666666</v>
      </c>
    </row>
    <row r="846" spans="1:5" ht="14.25">
      <c r="A846" s="285" t="s">
        <v>986</v>
      </c>
      <c r="B846" s="72"/>
      <c r="C846" s="72"/>
      <c r="D846" s="72">
        <f t="shared" si="18"/>
        <v>0</v>
      </c>
      <c r="E846" s="279"/>
    </row>
    <row r="847" spans="1:5" ht="14.25">
      <c r="A847" s="285" t="s">
        <v>987</v>
      </c>
      <c r="B847" s="72"/>
      <c r="C847" s="72"/>
      <c r="D847" s="72">
        <f t="shared" si="18"/>
        <v>0</v>
      </c>
      <c r="E847" s="279"/>
    </row>
    <row r="848" spans="1:5" ht="14.25">
      <c r="A848" s="285" t="s">
        <v>988</v>
      </c>
      <c r="B848" s="72"/>
      <c r="C848" s="72"/>
      <c r="D848" s="72">
        <f t="shared" si="18"/>
        <v>0</v>
      </c>
      <c r="E848" s="279"/>
    </row>
    <row r="849" spans="1:5" ht="14.25">
      <c r="A849" s="285" t="s">
        <v>989</v>
      </c>
      <c r="B849" s="72"/>
      <c r="C849" s="72"/>
      <c r="D849" s="72">
        <f t="shared" si="18"/>
        <v>0</v>
      </c>
      <c r="E849" s="279"/>
    </row>
    <row r="850" spans="1:5" ht="14.25">
      <c r="A850" s="285" t="s">
        <v>990</v>
      </c>
      <c r="B850" s="72"/>
      <c r="C850" s="72"/>
      <c r="D850" s="72">
        <f t="shared" si="18"/>
        <v>0</v>
      </c>
      <c r="E850" s="279"/>
    </row>
    <row r="851" spans="1:5" ht="14.25">
      <c r="A851" s="285" t="s">
        <v>991</v>
      </c>
      <c r="B851" s="72">
        <v>6</v>
      </c>
      <c r="C851" s="72"/>
      <c r="D851" s="72">
        <f t="shared" si="18"/>
        <v>-6</v>
      </c>
      <c r="E851" s="279"/>
    </row>
    <row r="852" spans="1:5" ht="14.25">
      <c r="A852" s="285" t="s">
        <v>992</v>
      </c>
      <c r="B852" s="72"/>
      <c r="C852" s="72"/>
      <c r="D852" s="72">
        <f t="shared" si="18"/>
        <v>0</v>
      </c>
      <c r="E852" s="279"/>
    </row>
    <row r="853" spans="1:5" ht="14.25">
      <c r="A853" s="285" t="s">
        <v>975</v>
      </c>
      <c r="B853" s="72"/>
      <c r="C853" s="72"/>
      <c r="D853" s="72">
        <f t="shared" si="18"/>
        <v>0</v>
      </c>
      <c r="E853" s="279"/>
    </row>
    <row r="854" spans="1:5" ht="14.25">
      <c r="A854" s="285" t="s">
        <v>993</v>
      </c>
      <c r="B854" s="72"/>
      <c r="C854" s="72"/>
      <c r="D854" s="72">
        <f t="shared" si="18"/>
        <v>0</v>
      </c>
      <c r="E854" s="279"/>
    </row>
    <row r="855" spans="1:5" ht="14.25">
      <c r="A855" s="285" t="s">
        <v>994</v>
      </c>
      <c r="B855" s="72"/>
      <c r="C855" s="72">
        <v>35</v>
      </c>
      <c r="D855" s="72">
        <f t="shared" si="18"/>
        <v>35</v>
      </c>
      <c r="E855" s="279"/>
    </row>
    <row r="856" spans="1:5" ht="14.25">
      <c r="A856" s="285" t="s">
        <v>995</v>
      </c>
      <c r="B856" s="72">
        <v>351</v>
      </c>
      <c r="C856" s="72">
        <v>366</v>
      </c>
      <c r="D856" s="72">
        <f t="shared" si="18"/>
        <v>15</v>
      </c>
      <c r="E856" s="279">
        <f>C856/B856*100</f>
        <v>104.27350427350429</v>
      </c>
    </row>
    <row r="857" spans="1:5" ht="14.25">
      <c r="A857" s="285" t="s">
        <v>854</v>
      </c>
      <c r="B857" s="72">
        <v>156</v>
      </c>
      <c r="C857" s="72">
        <v>168</v>
      </c>
      <c r="D857" s="72">
        <f t="shared" si="18"/>
        <v>12</v>
      </c>
      <c r="E857" s="279">
        <f>C857/B857*100</f>
        <v>107.6923076923077</v>
      </c>
    </row>
    <row r="858" spans="1:5" ht="14.25">
      <c r="A858" s="285" t="s">
        <v>855</v>
      </c>
      <c r="B858" s="72"/>
      <c r="C858" s="72">
        <v>3</v>
      </c>
      <c r="D858" s="72">
        <f t="shared" si="18"/>
        <v>3</v>
      </c>
      <c r="E858" s="279"/>
    </row>
    <row r="859" spans="1:5" ht="14.25">
      <c r="A859" s="285" t="s">
        <v>856</v>
      </c>
      <c r="B859" s="72"/>
      <c r="C859" s="72">
        <v>0</v>
      </c>
      <c r="D859" s="72">
        <f t="shared" si="18"/>
        <v>0</v>
      </c>
      <c r="E859" s="279"/>
    </row>
    <row r="860" spans="1:5" ht="14.25">
      <c r="A860" s="285" t="s">
        <v>996</v>
      </c>
      <c r="B860" s="72"/>
      <c r="C860" s="72">
        <v>2</v>
      </c>
      <c r="D860" s="72">
        <f t="shared" si="18"/>
        <v>2</v>
      </c>
      <c r="E860" s="279"/>
    </row>
    <row r="861" spans="1:5" ht="14.25">
      <c r="A861" s="285" t="s">
        <v>997</v>
      </c>
      <c r="B861" s="72"/>
      <c r="C861" s="72"/>
      <c r="D861" s="72">
        <f t="shared" si="18"/>
        <v>0</v>
      </c>
      <c r="E861" s="279"/>
    </row>
    <row r="862" spans="1:5" ht="14.25">
      <c r="A862" s="285" t="s">
        <v>998</v>
      </c>
      <c r="B862" s="72"/>
      <c r="C862" s="72">
        <v>0</v>
      </c>
      <c r="D862" s="72">
        <f t="shared" si="18"/>
        <v>0</v>
      </c>
      <c r="E862" s="279"/>
    </row>
    <row r="863" spans="1:5" ht="14.25">
      <c r="A863" s="285" t="s">
        <v>999</v>
      </c>
      <c r="B863" s="72">
        <v>195</v>
      </c>
      <c r="C863" s="72">
        <v>193</v>
      </c>
      <c r="D863" s="72">
        <f t="shared" si="18"/>
        <v>-2</v>
      </c>
      <c r="E863" s="279">
        <f>C863/B863*100</f>
        <v>98.97435897435898</v>
      </c>
    </row>
    <row r="864" spans="1:5" ht="14.25">
      <c r="A864" s="285" t="s">
        <v>1000</v>
      </c>
      <c r="B864" s="72">
        <v>176</v>
      </c>
      <c r="C864" s="72">
        <v>328</v>
      </c>
      <c r="D864" s="72">
        <f t="shared" si="18"/>
        <v>152</v>
      </c>
      <c r="E864" s="279">
        <f>C864/B864*100</f>
        <v>186.36363636363635</v>
      </c>
    </row>
    <row r="865" spans="1:5" ht="14.25">
      <c r="A865" s="285" t="s">
        <v>854</v>
      </c>
      <c r="B865" s="72"/>
      <c r="C865" s="72">
        <v>0</v>
      </c>
      <c r="D865" s="72">
        <f t="shared" si="18"/>
        <v>0</v>
      </c>
      <c r="E865" s="279"/>
    </row>
    <row r="866" spans="1:5" ht="14.25">
      <c r="A866" s="285" t="s">
        <v>855</v>
      </c>
      <c r="B866" s="72">
        <v>13</v>
      </c>
      <c r="C866" s="72">
        <v>12</v>
      </c>
      <c r="D866" s="72">
        <f t="shared" si="18"/>
        <v>-1</v>
      </c>
      <c r="E866" s="279">
        <f>C866/B866*100</f>
        <v>92.3076923076923</v>
      </c>
    </row>
    <row r="867" spans="1:5" ht="14.25">
      <c r="A867" s="285" t="s">
        <v>856</v>
      </c>
      <c r="B867" s="72">
        <v>32</v>
      </c>
      <c r="C867" s="72">
        <v>65</v>
      </c>
      <c r="D867" s="72">
        <f aca="true" t="shared" si="19" ref="D867:D930">C867-B867</f>
        <v>33</v>
      </c>
      <c r="E867" s="279">
        <f>C867/B867*100</f>
        <v>203.125</v>
      </c>
    </row>
    <row r="868" spans="1:5" ht="14.25">
      <c r="A868" s="285" t="s">
        <v>1001</v>
      </c>
      <c r="B868" s="72"/>
      <c r="C868" s="72"/>
      <c r="D868" s="72">
        <f t="shared" si="19"/>
        <v>0</v>
      </c>
      <c r="E868" s="279"/>
    </row>
    <row r="869" spans="1:5" ht="14.25">
      <c r="A869" s="285" t="s">
        <v>1002</v>
      </c>
      <c r="B869" s="72">
        <v>131</v>
      </c>
      <c r="C869" s="72">
        <v>251</v>
      </c>
      <c r="D869" s="72">
        <f t="shared" si="19"/>
        <v>120</v>
      </c>
      <c r="E869" s="279">
        <f>C869/B869*100</f>
        <v>191.6030534351145</v>
      </c>
    </row>
    <row r="870" spans="1:5" ht="14.25">
      <c r="A870" s="285" t="s">
        <v>1003</v>
      </c>
      <c r="B870" s="72">
        <v>487</v>
      </c>
      <c r="C870" s="72">
        <v>305</v>
      </c>
      <c r="D870" s="72">
        <f t="shared" si="19"/>
        <v>-182</v>
      </c>
      <c r="E870" s="279">
        <f>C870/B870*100</f>
        <v>62.62833675564682</v>
      </c>
    </row>
    <row r="871" spans="1:5" ht="14.25">
      <c r="A871" s="285" t="s">
        <v>854</v>
      </c>
      <c r="B871" s="72"/>
      <c r="C871" s="72"/>
      <c r="D871" s="72">
        <f t="shared" si="19"/>
        <v>0</v>
      </c>
      <c r="E871" s="279"/>
    </row>
    <row r="872" spans="1:5" ht="14.25">
      <c r="A872" s="285" t="s">
        <v>855</v>
      </c>
      <c r="B872" s="72"/>
      <c r="C872" s="72"/>
      <c r="D872" s="72">
        <f t="shared" si="19"/>
        <v>0</v>
      </c>
      <c r="E872" s="279"/>
    </row>
    <row r="873" spans="1:5" ht="14.25">
      <c r="A873" s="285" t="s">
        <v>856</v>
      </c>
      <c r="B873" s="72"/>
      <c r="C873" s="72"/>
      <c r="D873" s="72">
        <f t="shared" si="19"/>
        <v>0</v>
      </c>
      <c r="E873" s="279"/>
    </row>
    <row r="874" spans="1:5" ht="14.25">
      <c r="A874" s="285" t="s">
        <v>1004</v>
      </c>
      <c r="B874" s="72"/>
      <c r="C874" s="72"/>
      <c r="D874" s="72">
        <f t="shared" si="19"/>
        <v>0</v>
      </c>
      <c r="E874" s="279"/>
    </row>
    <row r="875" spans="1:5" ht="14.25">
      <c r="A875" s="285" t="s">
        <v>1005</v>
      </c>
      <c r="B875" s="72"/>
      <c r="C875" s="72">
        <v>38</v>
      </c>
      <c r="D875" s="72">
        <f t="shared" si="19"/>
        <v>38</v>
      </c>
      <c r="E875" s="279"/>
    </row>
    <row r="876" spans="1:5" ht="14.25">
      <c r="A876" s="285" t="s">
        <v>1006</v>
      </c>
      <c r="B876" s="72">
        <v>487</v>
      </c>
      <c r="C876" s="72">
        <v>267</v>
      </c>
      <c r="D876" s="72">
        <f t="shared" si="19"/>
        <v>-220</v>
      </c>
      <c r="E876" s="279">
        <f>C876/B876*100</f>
        <v>54.82546201232032</v>
      </c>
    </row>
    <row r="877" spans="1:5" ht="14.25">
      <c r="A877" s="285" t="s">
        <v>1007</v>
      </c>
      <c r="B877" s="72">
        <v>146</v>
      </c>
      <c r="C877" s="72">
        <v>146</v>
      </c>
      <c r="D877" s="72">
        <f t="shared" si="19"/>
        <v>0</v>
      </c>
      <c r="E877" s="279">
        <f>C877/B877*100</f>
        <v>100</v>
      </c>
    </row>
    <row r="878" spans="1:5" ht="14.25">
      <c r="A878" s="285" t="s">
        <v>1008</v>
      </c>
      <c r="B878" s="72"/>
      <c r="C878" s="72"/>
      <c r="D878" s="72">
        <f t="shared" si="19"/>
        <v>0</v>
      </c>
      <c r="E878" s="279"/>
    </row>
    <row r="879" spans="1:5" ht="14.25">
      <c r="A879" s="285" t="s">
        <v>1009</v>
      </c>
      <c r="B879" s="72"/>
      <c r="C879" s="72"/>
      <c r="D879" s="72">
        <f t="shared" si="19"/>
        <v>0</v>
      </c>
      <c r="E879" s="279"/>
    </row>
    <row r="880" spans="1:5" ht="14.25">
      <c r="A880" s="285" t="s">
        <v>1010</v>
      </c>
      <c r="B880" s="72"/>
      <c r="C880" s="72"/>
      <c r="D880" s="72">
        <f t="shared" si="19"/>
        <v>0</v>
      </c>
      <c r="E880" s="279"/>
    </row>
    <row r="881" spans="1:5" ht="14.25">
      <c r="A881" s="285" t="s">
        <v>1011</v>
      </c>
      <c r="B881" s="72"/>
      <c r="C881" s="72"/>
      <c r="D881" s="72">
        <f t="shared" si="19"/>
        <v>0</v>
      </c>
      <c r="E881" s="279"/>
    </row>
    <row r="882" spans="1:5" ht="14.25">
      <c r="A882" s="285" t="s">
        <v>1012</v>
      </c>
      <c r="B882" s="72"/>
      <c r="C882" s="72"/>
      <c r="D882" s="72">
        <f t="shared" si="19"/>
        <v>0</v>
      </c>
      <c r="E882" s="279"/>
    </row>
    <row r="883" spans="1:5" ht="14.25">
      <c r="A883" s="285" t="s">
        <v>1013</v>
      </c>
      <c r="B883" s="72">
        <v>146</v>
      </c>
      <c r="C883" s="72">
        <v>146</v>
      </c>
      <c r="D883" s="72">
        <f t="shared" si="19"/>
        <v>0</v>
      </c>
      <c r="E883" s="279">
        <f>C883/B883*100</f>
        <v>100</v>
      </c>
    </row>
    <row r="884" spans="1:5" ht="14.25">
      <c r="A884" s="285" t="s">
        <v>1148</v>
      </c>
      <c r="B884" s="72">
        <v>507</v>
      </c>
      <c r="C884" s="72">
        <v>989</v>
      </c>
      <c r="D884" s="72">
        <f t="shared" si="19"/>
        <v>482</v>
      </c>
      <c r="E884" s="279">
        <f>C884/B884*100</f>
        <v>195.069033530572</v>
      </c>
    </row>
    <row r="885" spans="1:5" ht="14.25">
      <c r="A885" s="285" t="s">
        <v>1014</v>
      </c>
      <c r="B885" s="72">
        <v>179</v>
      </c>
      <c r="C885" s="72">
        <v>167</v>
      </c>
      <c r="D885" s="72">
        <f t="shared" si="19"/>
        <v>-12</v>
      </c>
      <c r="E885" s="279">
        <f>C885/B885*100</f>
        <v>93.29608938547486</v>
      </c>
    </row>
    <row r="886" spans="1:5" ht="14.25">
      <c r="A886" s="285" t="s">
        <v>854</v>
      </c>
      <c r="B886" s="72">
        <v>67</v>
      </c>
      <c r="C886" s="72">
        <v>107</v>
      </c>
      <c r="D886" s="72">
        <f t="shared" si="19"/>
        <v>40</v>
      </c>
      <c r="E886" s="279">
        <f>C886/B886*100</f>
        <v>159.7014925373134</v>
      </c>
    </row>
    <row r="887" spans="1:5" ht="14.25">
      <c r="A887" s="285" t="s">
        <v>855</v>
      </c>
      <c r="B887" s="72"/>
      <c r="C887" s="72">
        <v>2</v>
      </c>
      <c r="D887" s="72">
        <f t="shared" si="19"/>
        <v>2</v>
      </c>
      <c r="E887" s="279"/>
    </row>
    <row r="888" spans="1:5" ht="14.25">
      <c r="A888" s="285" t="s">
        <v>856</v>
      </c>
      <c r="B888" s="72"/>
      <c r="C888" s="72"/>
      <c r="D888" s="72">
        <f t="shared" si="19"/>
        <v>0</v>
      </c>
      <c r="E888" s="279"/>
    </row>
    <row r="889" spans="1:5" ht="14.25">
      <c r="A889" s="285" t="s">
        <v>1015</v>
      </c>
      <c r="B889" s="72"/>
      <c r="C889" s="72"/>
      <c r="D889" s="72">
        <f t="shared" si="19"/>
        <v>0</v>
      </c>
      <c r="E889" s="279"/>
    </row>
    <row r="890" spans="1:5" ht="14.25">
      <c r="A890" s="285" t="s">
        <v>1016</v>
      </c>
      <c r="B890" s="72"/>
      <c r="C890" s="72"/>
      <c r="D890" s="72">
        <f t="shared" si="19"/>
        <v>0</v>
      </c>
      <c r="E890" s="279"/>
    </row>
    <row r="891" spans="1:5" ht="14.25">
      <c r="A891" s="285" t="s">
        <v>1017</v>
      </c>
      <c r="B891" s="72"/>
      <c r="C891" s="72"/>
      <c r="D891" s="72">
        <f t="shared" si="19"/>
        <v>0</v>
      </c>
      <c r="E891" s="279"/>
    </row>
    <row r="892" spans="1:5" ht="14.25">
      <c r="A892" s="285" t="s">
        <v>1018</v>
      </c>
      <c r="B892" s="72"/>
      <c r="C892" s="72"/>
      <c r="D892" s="72">
        <f t="shared" si="19"/>
        <v>0</v>
      </c>
      <c r="E892" s="279"/>
    </row>
    <row r="893" spans="1:5" ht="14.25">
      <c r="A893" s="285" t="s">
        <v>873</v>
      </c>
      <c r="B893" s="72"/>
      <c r="C893" s="72"/>
      <c r="D893" s="72">
        <f t="shared" si="19"/>
        <v>0</v>
      </c>
      <c r="E893" s="279"/>
    </row>
    <row r="894" spans="1:5" ht="14.25">
      <c r="A894" s="285" t="s">
        <v>1019</v>
      </c>
      <c r="B894" s="72">
        <v>112</v>
      </c>
      <c r="C894" s="72">
        <v>58</v>
      </c>
      <c r="D894" s="72">
        <f t="shared" si="19"/>
        <v>-54</v>
      </c>
      <c r="E894" s="279">
        <f>C894/B894*100</f>
        <v>51.78571428571429</v>
      </c>
    </row>
    <row r="895" spans="1:5" ht="14.25">
      <c r="A895" s="285" t="s">
        <v>1020</v>
      </c>
      <c r="B895" s="72">
        <v>79</v>
      </c>
      <c r="C895" s="72">
        <v>150</v>
      </c>
      <c r="D895" s="72">
        <f t="shared" si="19"/>
        <v>71</v>
      </c>
      <c r="E895" s="279">
        <f>C895/B895*100</f>
        <v>189.873417721519</v>
      </c>
    </row>
    <row r="896" spans="1:5" ht="14.25">
      <c r="A896" s="285" t="s">
        <v>854</v>
      </c>
      <c r="B896" s="72">
        <v>56</v>
      </c>
      <c r="C896" s="72">
        <v>88</v>
      </c>
      <c r="D896" s="72">
        <f t="shared" si="19"/>
        <v>32</v>
      </c>
      <c r="E896" s="279">
        <f>C896/B896*100</f>
        <v>157.14285714285714</v>
      </c>
    </row>
    <row r="897" spans="1:5" ht="14.25">
      <c r="A897" s="285" t="s">
        <v>855</v>
      </c>
      <c r="B897" s="72"/>
      <c r="C897" s="72">
        <v>2</v>
      </c>
      <c r="D897" s="72">
        <f t="shared" si="19"/>
        <v>2</v>
      </c>
      <c r="E897" s="279"/>
    </row>
    <row r="898" spans="1:5" ht="14.25">
      <c r="A898" s="285" t="s">
        <v>856</v>
      </c>
      <c r="B898" s="72"/>
      <c r="C898" s="72">
        <v>0</v>
      </c>
      <c r="D898" s="72">
        <f t="shared" si="19"/>
        <v>0</v>
      </c>
      <c r="E898" s="279"/>
    </row>
    <row r="899" spans="1:5" ht="14.25">
      <c r="A899" s="285" t="s">
        <v>1021</v>
      </c>
      <c r="B899" s="72"/>
      <c r="C899" s="72">
        <v>0</v>
      </c>
      <c r="D899" s="72">
        <f t="shared" si="19"/>
        <v>0</v>
      </c>
      <c r="E899" s="279"/>
    </row>
    <row r="900" spans="1:5" ht="14.25">
      <c r="A900" s="285" t="s">
        <v>1022</v>
      </c>
      <c r="B900" s="72"/>
      <c r="C900" s="72">
        <v>0</v>
      </c>
      <c r="D900" s="72">
        <f t="shared" si="19"/>
        <v>0</v>
      </c>
      <c r="E900" s="279"/>
    </row>
    <row r="901" spans="1:5" ht="14.25">
      <c r="A901" s="285" t="s">
        <v>1023</v>
      </c>
      <c r="B901" s="72">
        <v>23</v>
      </c>
      <c r="C901" s="72">
        <v>60</v>
      </c>
      <c r="D901" s="72">
        <f t="shared" si="19"/>
        <v>37</v>
      </c>
      <c r="E901" s="279">
        <f>C901/B901*100</f>
        <v>260.8695652173913</v>
      </c>
    </row>
    <row r="902" spans="1:5" ht="14.25">
      <c r="A902" s="285" t="s">
        <v>1024</v>
      </c>
      <c r="B902" s="72">
        <v>249</v>
      </c>
      <c r="C902" s="72">
        <v>672</v>
      </c>
      <c r="D902" s="72">
        <f t="shared" si="19"/>
        <v>423</v>
      </c>
      <c r="E902" s="279">
        <f>C902/B902*100</f>
        <v>269.87951807228916</v>
      </c>
    </row>
    <row r="903" spans="1:5" ht="14.25">
      <c r="A903" s="285" t="s">
        <v>854</v>
      </c>
      <c r="B903" s="72">
        <v>78</v>
      </c>
      <c r="C903" s="72">
        <v>0</v>
      </c>
      <c r="D903" s="72">
        <f t="shared" si="19"/>
        <v>-78</v>
      </c>
      <c r="E903" s="279"/>
    </row>
    <row r="904" spans="1:5" ht="14.25">
      <c r="A904" s="285" t="s">
        <v>855</v>
      </c>
      <c r="B904" s="72">
        <v>16</v>
      </c>
      <c r="C904" s="72">
        <v>39</v>
      </c>
      <c r="D904" s="72">
        <f t="shared" si="19"/>
        <v>23</v>
      </c>
      <c r="E904" s="279">
        <f>C904/B904*100</f>
        <v>243.75</v>
      </c>
    </row>
    <row r="905" spans="1:5" ht="14.25">
      <c r="A905" s="285" t="s">
        <v>856</v>
      </c>
      <c r="B905" s="72"/>
      <c r="C905" s="72">
        <v>0</v>
      </c>
      <c r="D905" s="72">
        <f t="shared" si="19"/>
        <v>0</v>
      </c>
      <c r="E905" s="279"/>
    </row>
    <row r="906" spans="1:5" ht="14.25">
      <c r="A906" s="285" t="s">
        <v>1025</v>
      </c>
      <c r="B906" s="72"/>
      <c r="C906" s="72">
        <v>0</v>
      </c>
      <c r="D906" s="72">
        <f t="shared" si="19"/>
        <v>0</v>
      </c>
      <c r="E906" s="279"/>
    </row>
    <row r="907" spans="1:5" ht="14.25">
      <c r="A907" s="285" t="s">
        <v>1026</v>
      </c>
      <c r="B907" s="72">
        <v>155</v>
      </c>
      <c r="C907" s="72">
        <v>633</v>
      </c>
      <c r="D907" s="72">
        <f t="shared" si="19"/>
        <v>478</v>
      </c>
      <c r="E907" s="279">
        <f>C907/B907*100</f>
        <v>408.38709677419354</v>
      </c>
    </row>
    <row r="908" spans="1:5" ht="14.25">
      <c r="A908" s="285" t="s">
        <v>1027</v>
      </c>
      <c r="B908" s="72">
        <v>0</v>
      </c>
      <c r="C908" s="72"/>
      <c r="D908" s="72">
        <f t="shared" si="19"/>
        <v>0</v>
      </c>
      <c r="E908" s="279"/>
    </row>
    <row r="909" spans="1:5" ht="14.25">
      <c r="A909" s="285" t="s">
        <v>1028</v>
      </c>
      <c r="B909" s="72"/>
      <c r="C909" s="72"/>
      <c r="D909" s="72">
        <f t="shared" si="19"/>
        <v>0</v>
      </c>
      <c r="E909" s="279"/>
    </row>
    <row r="910" spans="1:5" ht="14.25">
      <c r="A910" s="285" t="s">
        <v>1029</v>
      </c>
      <c r="B910" s="72"/>
      <c r="C910" s="72"/>
      <c r="D910" s="72">
        <f t="shared" si="19"/>
        <v>0</v>
      </c>
      <c r="E910" s="279"/>
    </row>
    <row r="911" spans="1:5" ht="14.25">
      <c r="A911" s="285" t="s">
        <v>1155</v>
      </c>
      <c r="B911" s="72">
        <v>44</v>
      </c>
      <c r="C911" s="72">
        <v>36</v>
      </c>
      <c r="D911" s="72">
        <f t="shared" si="19"/>
        <v>-8</v>
      </c>
      <c r="E911" s="279">
        <f>C911/B911*100</f>
        <v>81.81818181818183</v>
      </c>
    </row>
    <row r="912" spans="1:5" ht="14.25">
      <c r="A912" s="285" t="s">
        <v>1030</v>
      </c>
      <c r="B912" s="72">
        <v>32</v>
      </c>
      <c r="C912" s="72">
        <v>33</v>
      </c>
      <c r="D912" s="72">
        <f t="shared" si="19"/>
        <v>1</v>
      </c>
      <c r="E912" s="279">
        <f>C912/B912*100</f>
        <v>103.125</v>
      </c>
    </row>
    <row r="913" spans="1:5" ht="14.25">
      <c r="A913" s="285" t="s">
        <v>1118</v>
      </c>
      <c r="B913" s="72"/>
      <c r="C913" s="72">
        <v>0</v>
      </c>
      <c r="D913" s="72">
        <f t="shared" si="19"/>
        <v>0</v>
      </c>
      <c r="E913" s="279"/>
    </row>
    <row r="914" spans="1:5" ht="14.25">
      <c r="A914" s="285" t="s">
        <v>1119</v>
      </c>
      <c r="B914" s="72"/>
      <c r="C914" s="72">
        <v>6</v>
      </c>
      <c r="D914" s="72">
        <f t="shared" si="19"/>
        <v>6</v>
      </c>
      <c r="E914" s="279"/>
    </row>
    <row r="915" spans="1:5" ht="14.25">
      <c r="A915" s="285" t="s">
        <v>1120</v>
      </c>
      <c r="B915" s="72"/>
      <c r="C915" s="72">
        <v>0</v>
      </c>
      <c r="D915" s="72">
        <f t="shared" si="19"/>
        <v>0</v>
      </c>
      <c r="E915" s="279"/>
    </row>
    <row r="916" spans="1:5" ht="14.25">
      <c r="A916" s="285" t="s">
        <v>1121</v>
      </c>
      <c r="B916" s="72"/>
      <c r="C916" s="72">
        <v>0</v>
      </c>
      <c r="D916" s="72">
        <f t="shared" si="19"/>
        <v>0</v>
      </c>
      <c r="E916" s="279"/>
    </row>
    <row r="917" spans="1:5" ht="14.25">
      <c r="A917" s="285" t="s">
        <v>1122</v>
      </c>
      <c r="B917" s="72"/>
      <c r="C917" s="72">
        <v>0</v>
      </c>
      <c r="D917" s="72">
        <f t="shared" si="19"/>
        <v>0</v>
      </c>
      <c r="E917" s="279"/>
    </row>
    <row r="918" spans="1:5" ht="14.25">
      <c r="A918" s="285" t="s">
        <v>1123</v>
      </c>
      <c r="B918" s="72"/>
      <c r="C918" s="72">
        <v>27</v>
      </c>
      <c r="D918" s="72">
        <f t="shared" si="19"/>
        <v>27</v>
      </c>
      <c r="E918" s="279"/>
    </row>
    <row r="919" spans="1:5" ht="14.25">
      <c r="A919" s="285" t="s">
        <v>1031</v>
      </c>
      <c r="B919" s="72"/>
      <c r="C919" s="72"/>
      <c r="D919" s="72">
        <f t="shared" si="19"/>
        <v>0</v>
      </c>
      <c r="E919" s="279"/>
    </row>
    <row r="920" spans="1:5" ht="14.25">
      <c r="A920" s="285" t="s">
        <v>1032</v>
      </c>
      <c r="B920" s="72">
        <v>12</v>
      </c>
      <c r="C920" s="72">
        <v>3</v>
      </c>
      <c r="D920" s="72">
        <f t="shared" si="19"/>
        <v>-9</v>
      </c>
      <c r="E920" s="279">
        <f>C920/B920*100</f>
        <v>25</v>
      </c>
    </row>
    <row r="921" spans="1:5" ht="14.25">
      <c r="A921" s="285" t="s">
        <v>1156</v>
      </c>
      <c r="B921" s="72">
        <v>1039</v>
      </c>
      <c r="C921" s="72">
        <v>1375</v>
      </c>
      <c r="D921" s="72">
        <f t="shared" si="19"/>
        <v>336</v>
      </c>
      <c r="E921" s="279">
        <f>C921/B921*100</f>
        <v>132.3387872954764</v>
      </c>
    </row>
    <row r="922" spans="1:5" ht="14.25">
      <c r="A922" s="285" t="s">
        <v>1033</v>
      </c>
      <c r="B922" s="72">
        <v>602</v>
      </c>
      <c r="C922" s="72">
        <v>664</v>
      </c>
      <c r="D922" s="72">
        <f t="shared" si="19"/>
        <v>62</v>
      </c>
      <c r="E922" s="279">
        <f>C922/B922*100</f>
        <v>110.29900332225913</v>
      </c>
    </row>
    <row r="923" spans="1:5" ht="14.25">
      <c r="A923" s="285" t="s">
        <v>854</v>
      </c>
      <c r="B923" s="72">
        <v>296</v>
      </c>
      <c r="C923" s="72">
        <v>443</v>
      </c>
      <c r="D923" s="72">
        <f t="shared" si="19"/>
        <v>147</v>
      </c>
      <c r="E923" s="279">
        <f>C923/B923*100</f>
        <v>149.66216216216216</v>
      </c>
    </row>
    <row r="924" spans="1:5" ht="14.25">
      <c r="A924" s="285" t="s">
        <v>855</v>
      </c>
      <c r="B924" s="72"/>
      <c r="C924" s="72">
        <v>9</v>
      </c>
      <c r="D924" s="72">
        <f t="shared" si="19"/>
        <v>9</v>
      </c>
      <c r="E924" s="279"/>
    </row>
    <row r="925" spans="1:5" ht="14.25">
      <c r="A925" s="285" t="s">
        <v>856</v>
      </c>
      <c r="B925" s="72"/>
      <c r="C925" s="72"/>
      <c r="D925" s="72">
        <f t="shared" si="19"/>
        <v>0</v>
      </c>
      <c r="E925" s="279"/>
    </row>
    <row r="926" spans="1:5" ht="14.25">
      <c r="A926" s="285" t="s">
        <v>1034</v>
      </c>
      <c r="B926" s="72">
        <v>11</v>
      </c>
      <c r="C926" s="72"/>
      <c r="D926" s="72">
        <f t="shared" si="19"/>
        <v>-11</v>
      </c>
      <c r="E926" s="279"/>
    </row>
    <row r="927" spans="1:5" ht="14.25">
      <c r="A927" s="285" t="s">
        <v>1035</v>
      </c>
      <c r="B927" s="72"/>
      <c r="C927" s="72"/>
      <c r="D927" s="72">
        <f t="shared" si="19"/>
        <v>0</v>
      </c>
      <c r="E927" s="279"/>
    </row>
    <row r="928" spans="1:5" ht="14.25">
      <c r="A928" s="285" t="s">
        <v>1036</v>
      </c>
      <c r="B928" s="72"/>
      <c r="C928" s="72"/>
      <c r="D928" s="72">
        <f t="shared" si="19"/>
        <v>0</v>
      </c>
      <c r="E928" s="279"/>
    </row>
    <row r="929" spans="1:5" ht="14.25">
      <c r="A929" s="285" t="s">
        <v>1037</v>
      </c>
      <c r="B929" s="72"/>
      <c r="C929" s="72"/>
      <c r="D929" s="72">
        <f t="shared" si="19"/>
        <v>0</v>
      </c>
      <c r="E929" s="279"/>
    </row>
    <row r="930" spans="1:5" ht="14.25">
      <c r="A930" s="285" t="s">
        <v>1038</v>
      </c>
      <c r="B930" s="72"/>
      <c r="C930" s="72"/>
      <c r="D930" s="72">
        <f t="shared" si="19"/>
        <v>0</v>
      </c>
      <c r="E930" s="279"/>
    </row>
    <row r="931" spans="1:5" ht="14.25">
      <c r="A931" s="285" t="s">
        <v>1039</v>
      </c>
      <c r="B931" s="72"/>
      <c r="C931" s="72"/>
      <c r="D931" s="72">
        <f aca="true" t="shared" si="20" ref="D931:D997">C931-B931</f>
        <v>0</v>
      </c>
      <c r="E931" s="279"/>
    </row>
    <row r="932" spans="1:5" ht="14.25">
      <c r="A932" s="285" t="s">
        <v>1040</v>
      </c>
      <c r="B932" s="72"/>
      <c r="C932" s="72"/>
      <c r="D932" s="72">
        <f t="shared" si="20"/>
        <v>0</v>
      </c>
      <c r="E932" s="279"/>
    </row>
    <row r="933" spans="1:5" ht="14.25">
      <c r="A933" s="285" t="s">
        <v>1041</v>
      </c>
      <c r="B933" s="72">
        <v>22</v>
      </c>
      <c r="C933" s="72"/>
      <c r="D933" s="72">
        <f t="shared" si="20"/>
        <v>-22</v>
      </c>
      <c r="E933" s="279"/>
    </row>
    <row r="934" spans="1:5" ht="14.25">
      <c r="A934" s="285" t="s">
        <v>1042</v>
      </c>
      <c r="B934" s="72"/>
      <c r="C934" s="72"/>
      <c r="D934" s="72">
        <f t="shared" si="20"/>
        <v>0</v>
      </c>
      <c r="E934" s="279"/>
    </row>
    <row r="935" spans="1:5" ht="14.25">
      <c r="A935" s="285" t="s">
        <v>1043</v>
      </c>
      <c r="B935" s="72"/>
      <c r="C935" s="72"/>
      <c r="D935" s="72">
        <f t="shared" si="20"/>
        <v>0</v>
      </c>
      <c r="E935" s="279"/>
    </row>
    <row r="936" spans="1:5" ht="14.25">
      <c r="A936" s="285" t="s">
        <v>1044</v>
      </c>
      <c r="B936" s="72"/>
      <c r="C936" s="72"/>
      <c r="D936" s="72">
        <f t="shared" si="20"/>
        <v>0</v>
      </c>
      <c r="E936" s="279"/>
    </row>
    <row r="937" spans="1:5" ht="14.25">
      <c r="A937" s="285" t="s">
        <v>1045</v>
      </c>
      <c r="B937" s="72"/>
      <c r="C937" s="72"/>
      <c r="D937" s="72">
        <f t="shared" si="20"/>
        <v>0</v>
      </c>
      <c r="E937" s="279"/>
    </row>
    <row r="938" spans="1:5" ht="14.25">
      <c r="A938" s="285" t="s">
        <v>1046</v>
      </c>
      <c r="B938" s="72"/>
      <c r="C938" s="72"/>
      <c r="D938" s="72">
        <f t="shared" si="20"/>
        <v>0</v>
      </c>
      <c r="E938" s="279"/>
    </row>
    <row r="939" spans="1:5" ht="14.25">
      <c r="A939" s="285" t="s">
        <v>1047</v>
      </c>
      <c r="B939" s="72"/>
      <c r="C939" s="72"/>
      <c r="D939" s="72">
        <f t="shared" si="20"/>
        <v>0</v>
      </c>
      <c r="E939" s="279"/>
    </row>
    <row r="940" spans="1:5" ht="14.25">
      <c r="A940" s="285" t="s">
        <v>1048</v>
      </c>
      <c r="B940" s="72">
        <v>272</v>
      </c>
      <c r="C940" s="72">
        <v>182</v>
      </c>
      <c r="D940" s="72">
        <f t="shared" si="20"/>
        <v>-90</v>
      </c>
      <c r="E940" s="279">
        <f>C940/B940*100</f>
        <v>66.91176470588235</v>
      </c>
    </row>
    <row r="941" spans="1:5" ht="14.25">
      <c r="A941" s="285" t="s">
        <v>873</v>
      </c>
      <c r="B941" s="72">
        <v>1</v>
      </c>
      <c r="C941" s="72">
        <v>30</v>
      </c>
      <c r="D941" s="72">
        <f t="shared" si="20"/>
        <v>29</v>
      </c>
      <c r="E941" s="279">
        <f>C941/B941*100</f>
        <v>3000</v>
      </c>
    </row>
    <row r="942" spans="1:5" ht="14.25">
      <c r="A942" s="285" t="s">
        <v>1049</v>
      </c>
      <c r="B942" s="72"/>
      <c r="C942" s="72"/>
      <c r="D942" s="72">
        <f t="shared" si="20"/>
        <v>0</v>
      </c>
      <c r="E942" s="279"/>
    </row>
    <row r="943" spans="1:5" ht="14.25">
      <c r="A943" s="285" t="s">
        <v>1124</v>
      </c>
      <c r="B943" s="72"/>
      <c r="C943" s="72">
        <v>280</v>
      </c>
      <c r="D943" s="72">
        <f t="shared" si="20"/>
        <v>280</v>
      </c>
      <c r="E943" s="279"/>
    </row>
    <row r="944" spans="1:5" ht="14.25">
      <c r="A944" s="285" t="s">
        <v>1125</v>
      </c>
      <c r="B944" s="72"/>
      <c r="C944" s="72">
        <v>280</v>
      </c>
      <c r="D944" s="72">
        <f t="shared" si="20"/>
        <v>280</v>
      </c>
      <c r="E944" s="279"/>
    </row>
    <row r="945" spans="1:5" ht="14.25">
      <c r="A945" s="285" t="s">
        <v>1050</v>
      </c>
      <c r="B945" s="72">
        <v>5</v>
      </c>
      <c r="C945" s="72">
        <v>3</v>
      </c>
      <c r="D945" s="72">
        <f t="shared" si="20"/>
        <v>-2</v>
      </c>
      <c r="E945" s="279">
        <f>C945/B945*100</f>
        <v>60</v>
      </c>
    </row>
    <row r="946" spans="1:5" ht="14.25">
      <c r="A946" s="285" t="s">
        <v>854</v>
      </c>
      <c r="B946" s="72"/>
      <c r="C946" s="72"/>
      <c r="D946" s="72">
        <f t="shared" si="20"/>
        <v>0</v>
      </c>
      <c r="E946" s="279"/>
    </row>
    <row r="947" spans="1:5" ht="14.25">
      <c r="A947" s="285" t="s">
        <v>855</v>
      </c>
      <c r="B947" s="72">
        <v>5</v>
      </c>
      <c r="C947" s="72"/>
      <c r="D947" s="72">
        <f t="shared" si="20"/>
        <v>-5</v>
      </c>
      <c r="E947" s="279"/>
    </row>
    <row r="948" spans="1:5" ht="14.25">
      <c r="A948" s="285" t="s">
        <v>856</v>
      </c>
      <c r="B948" s="72"/>
      <c r="C948" s="72"/>
      <c r="D948" s="72">
        <f t="shared" si="20"/>
        <v>0</v>
      </c>
      <c r="E948" s="279"/>
    </row>
    <row r="949" spans="1:5" ht="14.25">
      <c r="A949" s="285" t="s">
        <v>1051</v>
      </c>
      <c r="B949" s="72"/>
      <c r="C949" s="72"/>
      <c r="D949" s="72">
        <f t="shared" si="20"/>
        <v>0</v>
      </c>
      <c r="E949" s="279"/>
    </row>
    <row r="950" spans="1:5" ht="14.25">
      <c r="A950" s="285" t="s">
        <v>1052</v>
      </c>
      <c r="B950" s="72"/>
      <c r="C950" s="72"/>
      <c r="D950" s="72">
        <f t="shared" si="20"/>
        <v>0</v>
      </c>
      <c r="E950" s="279"/>
    </row>
    <row r="951" spans="1:5" ht="14.25">
      <c r="A951" s="285" t="s">
        <v>1053</v>
      </c>
      <c r="B951" s="72"/>
      <c r="C951" s="72"/>
      <c r="D951" s="72">
        <f t="shared" si="20"/>
        <v>0</v>
      </c>
      <c r="E951" s="279"/>
    </row>
    <row r="952" spans="1:5" ht="14.25">
      <c r="A952" s="285" t="s">
        <v>1126</v>
      </c>
      <c r="B952" s="72"/>
      <c r="C952" s="72"/>
      <c r="D952" s="72">
        <f t="shared" si="20"/>
        <v>0</v>
      </c>
      <c r="E952" s="279"/>
    </row>
    <row r="953" spans="1:5" ht="14.25">
      <c r="A953" s="285" t="s">
        <v>1054</v>
      </c>
      <c r="B953" s="72"/>
      <c r="C953" s="72"/>
      <c r="D953" s="72">
        <f t="shared" si="20"/>
        <v>0</v>
      </c>
      <c r="E953" s="279"/>
    </row>
    <row r="954" spans="1:5" ht="14.25">
      <c r="A954" s="285" t="s">
        <v>1055</v>
      </c>
      <c r="B954" s="72"/>
      <c r="C954" s="72"/>
      <c r="D954" s="72">
        <f t="shared" si="20"/>
        <v>0</v>
      </c>
      <c r="E954" s="279"/>
    </row>
    <row r="955" spans="1:5" ht="14.25">
      <c r="A955" s="285" t="s">
        <v>1056</v>
      </c>
      <c r="B955" s="72"/>
      <c r="C955" s="72"/>
      <c r="D955" s="72">
        <f t="shared" si="20"/>
        <v>0</v>
      </c>
      <c r="E955" s="279"/>
    </row>
    <row r="956" spans="1:5" ht="14.25">
      <c r="A956" s="285" t="s">
        <v>1057</v>
      </c>
      <c r="B956" s="72"/>
      <c r="C956" s="72"/>
      <c r="D956" s="72">
        <f t="shared" si="20"/>
        <v>0</v>
      </c>
      <c r="E956" s="279"/>
    </row>
    <row r="957" spans="1:5" ht="14.25">
      <c r="A957" s="285" t="s">
        <v>1058</v>
      </c>
      <c r="B957" s="72"/>
      <c r="C957" s="72">
        <v>3</v>
      </c>
      <c r="D957" s="72">
        <f t="shared" si="20"/>
        <v>3</v>
      </c>
      <c r="E957" s="279"/>
    </row>
    <row r="958" spans="1:5" ht="14.25">
      <c r="A958" s="285" t="s">
        <v>1059</v>
      </c>
      <c r="B958" s="72">
        <v>432</v>
      </c>
      <c r="C958" s="72">
        <v>428</v>
      </c>
      <c r="D958" s="72">
        <f t="shared" si="20"/>
        <v>-4</v>
      </c>
      <c r="E958" s="279">
        <f>C958/B958*100</f>
        <v>99.07407407407408</v>
      </c>
    </row>
    <row r="959" spans="1:5" ht="14.25">
      <c r="A959" s="285" t="s">
        <v>854</v>
      </c>
      <c r="B959" s="72"/>
      <c r="C959" s="72"/>
      <c r="D959" s="72">
        <f t="shared" si="20"/>
        <v>0</v>
      </c>
      <c r="E959" s="279"/>
    </row>
    <row r="960" spans="1:5" ht="14.25">
      <c r="A960" s="285" t="s">
        <v>855</v>
      </c>
      <c r="B960" s="72"/>
      <c r="C960" s="72"/>
      <c r="D960" s="72">
        <f t="shared" si="20"/>
        <v>0</v>
      </c>
      <c r="E960" s="279"/>
    </row>
    <row r="961" spans="1:5" ht="14.25">
      <c r="A961" s="285" t="s">
        <v>856</v>
      </c>
      <c r="B961" s="72"/>
      <c r="C961" s="72"/>
      <c r="D961" s="72">
        <f t="shared" si="20"/>
        <v>0</v>
      </c>
      <c r="E961" s="279"/>
    </row>
    <row r="962" spans="1:5" ht="14.25">
      <c r="A962" s="285" t="s">
        <v>1060</v>
      </c>
      <c r="B962" s="72">
        <v>40</v>
      </c>
      <c r="C962" s="72">
        <v>27</v>
      </c>
      <c r="D962" s="72">
        <f t="shared" si="20"/>
        <v>-13</v>
      </c>
      <c r="E962" s="279">
        <f>C962/B962*100</f>
        <v>67.5</v>
      </c>
    </row>
    <row r="963" spans="1:5" ht="14.25">
      <c r="A963" s="285" t="s">
        <v>1061</v>
      </c>
      <c r="B963" s="72"/>
      <c r="C963" s="72"/>
      <c r="D963" s="72">
        <f t="shared" si="20"/>
        <v>0</v>
      </c>
      <c r="E963" s="279"/>
    </row>
    <row r="964" spans="1:5" ht="14.25">
      <c r="A964" s="285" t="s">
        <v>1062</v>
      </c>
      <c r="B964" s="72"/>
      <c r="C964" s="72"/>
      <c r="D964" s="72">
        <f t="shared" si="20"/>
        <v>0</v>
      </c>
      <c r="E964" s="279"/>
    </row>
    <row r="965" spans="1:5" ht="14.25">
      <c r="A965" s="285" t="s">
        <v>1063</v>
      </c>
      <c r="B965" s="72"/>
      <c r="C965" s="72"/>
      <c r="D965" s="72">
        <f t="shared" si="20"/>
        <v>0</v>
      </c>
      <c r="E965" s="279"/>
    </row>
    <row r="966" spans="1:5" ht="14.25">
      <c r="A966" s="285" t="s">
        <v>1064</v>
      </c>
      <c r="B966" s="72"/>
      <c r="C966" s="72"/>
      <c r="D966" s="72">
        <f t="shared" si="20"/>
        <v>0</v>
      </c>
      <c r="E966" s="279"/>
    </row>
    <row r="967" spans="1:5" ht="14.25">
      <c r="A967" s="285" t="s">
        <v>1065</v>
      </c>
      <c r="B967" s="72">
        <v>143</v>
      </c>
      <c r="C967" s="72">
        <v>50</v>
      </c>
      <c r="D967" s="72">
        <f t="shared" si="20"/>
        <v>-93</v>
      </c>
      <c r="E967" s="279">
        <f>C967/B967*100</f>
        <v>34.96503496503497</v>
      </c>
    </row>
    <row r="968" spans="1:5" ht="14.25">
      <c r="A968" s="285" t="s">
        <v>1066</v>
      </c>
      <c r="B968" s="72">
        <v>90</v>
      </c>
      <c r="C968" s="72">
        <v>151</v>
      </c>
      <c r="D968" s="72">
        <f t="shared" si="20"/>
        <v>61</v>
      </c>
      <c r="E968" s="279">
        <f>C968/B968*100</f>
        <v>167.77777777777777</v>
      </c>
    </row>
    <row r="969" spans="1:5" ht="14.25">
      <c r="A969" s="285" t="s">
        <v>1067</v>
      </c>
      <c r="B969" s="72">
        <v>159</v>
      </c>
      <c r="C969" s="72">
        <v>200</v>
      </c>
      <c r="D969" s="72">
        <f t="shared" si="20"/>
        <v>41</v>
      </c>
      <c r="E969" s="279">
        <f>C969/B969*100</f>
        <v>125.78616352201257</v>
      </c>
    </row>
    <row r="970" spans="1:5" ht="14.25">
      <c r="A970" s="285" t="s">
        <v>1068</v>
      </c>
      <c r="B970" s="72"/>
      <c r="C970" s="72"/>
      <c r="D970" s="72">
        <f t="shared" si="20"/>
        <v>0</v>
      </c>
      <c r="E970" s="279"/>
    </row>
    <row r="971" spans="1:5" ht="14.25">
      <c r="A971" s="285" t="s">
        <v>1069</v>
      </c>
      <c r="B971" s="72"/>
      <c r="C971" s="72"/>
      <c r="D971" s="72">
        <f t="shared" si="20"/>
        <v>0</v>
      </c>
      <c r="E971" s="279"/>
    </row>
    <row r="972" spans="1:5" ht="14.25">
      <c r="A972" s="285" t="s">
        <v>1070</v>
      </c>
      <c r="B972" s="72"/>
      <c r="C972" s="72"/>
      <c r="D972" s="72">
        <f t="shared" si="20"/>
        <v>0</v>
      </c>
      <c r="E972" s="279"/>
    </row>
    <row r="973" spans="1:5" ht="14.25">
      <c r="A973" s="285" t="s">
        <v>1071</v>
      </c>
      <c r="B973" s="72"/>
      <c r="C973" s="72"/>
      <c r="D973" s="72">
        <f t="shared" si="20"/>
        <v>0</v>
      </c>
      <c r="E973" s="279"/>
    </row>
    <row r="974" spans="1:5" ht="14.25">
      <c r="A974" s="285" t="s">
        <v>1072</v>
      </c>
      <c r="B974" s="72"/>
      <c r="C974" s="72"/>
      <c r="D974" s="72">
        <f t="shared" si="20"/>
        <v>0</v>
      </c>
      <c r="E974" s="279"/>
    </row>
    <row r="975" spans="1:5" ht="14.25">
      <c r="A975" s="285" t="s">
        <v>1149</v>
      </c>
      <c r="B975" s="72">
        <v>1798</v>
      </c>
      <c r="C975" s="72">
        <v>2053</v>
      </c>
      <c r="D975" s="72">
        <f t="shared" si="20"/>
        <v>255</v>
      </c>
      <c r="E975" s="279">
        <f>C975/B975*100</f>
        <v>114.18242491657398</v>
      </c>
    </row>
    <row r="976" spans="1:5" ht="14.25">
      <c r="A976" s="285" t="s">
        <v>1073</v>
      </c>
      <c r="B976" s="72">
        <v>136</v>
      </c>
      <c r="C976" s="72">
        <v>981</v>
      </c>
      <c r="D976" s="72">
        <f t="shared" si="20"/>
        <v>845</v>
      </c>
      <c r="E976" s="279">
        <f>C976/B976*100</f>
        <v>721.3235294117646</v>
      </c>
    </row>
    <row r="977" spans="1:5" ht="14.25">
      <c r="A977" s="285" t="s">
        <v>1074</v>
      </c>
      <c r="B977" s="72"/>
      <c r="C977" s="72">
        <v>0</v>
      </c>
      <c r="D977" s="72">
        <f t="shared" si="20"/>
        <v>0</v>
      </c>
      <c r="E977" s="279"/>
    </row>
    <row r="978" spans="1:5" ht="14.25">
      <c r="A978" s="285" t="s">
        <v>1075</v>
      </c>
      <c r="B978" s="72"/>
      <c r="C978" s="72">
        <v>0</v>
      </c>
      <c r="D978" s="72">
        <f t="shared" si="20"/>
        <v>0</v>
      </c>
      <c r="E978" s="279"/>
    </row>
    <row r="979" spans="1:5" ht="14.25">
      <c r="A979" s="285" t="s">
        <v>1076</v>
      </c>
      <c r="B979" s="72">
        <v>136</v>
      </c>
      <c r="C979" s="72">
        <v>28</v>
      </c>
      <c r="D979" s="72">
        <f t="shared" si="20"/>
        <v>-108</v>
      </c>
      <c r="E979" s="279">
        <f>C979/B979*100</f>
        <v>20.588235294117645</v>
      </c>
    </row>
    <row r="980" spans="1:5" ht="14.25">
      <c r="A980" s="285" t="s">
        <v>1077</v>
      </c>
      <c r="B980" s="72"/>
      <c r="C980" s="72">
        <v>0</v>
      </c>
      <c r="D980" s="72">
        <f t="shared" si="20"/>
        <v>0</v>
      </c>
      <c r="E980" s="279"/>
    </row>
    <row r="981" spans="1:5" ht="14.25">
      <c r="A981" s="285" t="s">
        <v>1078</v>
      </c>
      <c r="B981" s="72"/>
      <c r="C981" s="72">
        <v>0</v>
      </c>
      <c r="D981" s="72">
        <f t="shared" si="20"/>
        <v>0</v>
      </c>
      <c r="E981" s="279"/>
    </row>
    <row r="982" spans="1:5" ht="14.25">
      <c r="A982" s="285" t="s">
        <v>1079</v>
      </c>
      <c r="B982" s="72"/>
      <c r="C982" s="72">
        <v>953</v>
      </c>
      <c r="D982" s="72">
        <f t="shared" si="20"/>
        <v>953</v>
      </c>
      <c r="E982" s="279"/>
    </row>
    <row r="983" spans="1:5" ht="14.25">
      <c r="A983" s="285" t="s">
        <v>1080</v>
      </c>
      <c r="B983" s="72"/>
      <c r="C983" s="72">
        <v>0</v>
      </c>
      <c r="D983" s="72">
        <f t="shared" si="20"/>
        <v>0</v>
      </c>
      <c r="E983" s="279"/>
    </row>
    <row r="984" spans="1:5" ht="14.25">
      <c r="A984" s="285" t="s">
        <v>1081</v>
      </c>
      <c r="B984" s="72"/>
      <c r="C984" s="72">
        <v>0</v>
      </c>
      <c r="D984" s="72">
        <f t="shared" si="20"/>
        <v>0</v>
      </c>
      <c r="E984" s="279"/>
    </row>
    <row r="985" spans="1:5" ht="14.25">
      <c r="A985" s="285" t="s">
        <v>1082</v>
      </c>
      <c r="B985" s="72">
        <v>1662</v>
      </c>
      <c r="C985" s="72">
        <v>1066</v>
      </c>
      <c r="D985" s="72">
        <f t="shared" si="20"/>
        <v>-596</v>
      </c>
      <c r="E985" s="279">
        <f>C985/B985*100</f>
        <v>64.13959085439231</v>
      </c>
    </row>
    <row r="986" spans="1:5" ht="14.25">
      <c r="A986" s="285" t="s">
        <v>1083</v>
      </c>
      <c r="B986" s="72">
        <v>1662</v>
      </c>
      <c r="C986" s="72">
        <v>1066</v>
      </c>
      <c r="D986" s="72">
        <f t="shared" si="20"/>
        <v>-596</v>
      </c>
      <c r="E986" s="279">
        <f>C986/B986*100</f>
        <v>64.13959085439231</v>
      </c>
    </row>
    <row r="987" spans="1:5" ht="14.25">
      <c r="A987" s="285" t="s">
        <v>1084</v>
      </c>
      <c r="B987" s="72"/>
      <c r="C987" s="72">
        <v>0</v>
      </c>
      <c r="D987" s="72">
        <f t="shared" si="20"/>
        <v>0</v>
      </c>
      <c r="E987" s="279"/>
    </row>
    <row r="988" spans="1:5" ht="14.25">
      <c r="A988" s="285" t="s">
        <v>1085</v>
      </c>
      <c r="B988" s="72"/>
      <c r="C988" s="72">
        <v>0</v>
      </c>
      <c r="D988" s="72">
        <f t="shared" si="20"/>
        <v>0</v>
      </c>
      <c r="E988" s="279"/>
    </row>
    <row r="989" spans="1:5" ht="14.25">
      <c r="A989" s="285" t="s">
        <v>1127</v>
      </c>
      <c r="B989" s="72"/>
      <c r="C989" s="72">
        <v>6</v>
      </c>
      <c r="D989" s="72">
        <f t="shared" si="20"/>
        <v>6</v>
      </c>
      <c r="E989" s="279"/>
    </row>
    <row r="990" spans="1:5" ht="14.25">
      <c r="A990" s="285" t="s">
        <v>1128</v>
      </c>
      <c r="B990" s="72"/>
      <c r="C990" s="72">
        <v>0</v>
      </c>
      <c r="D990" s="72">
        <f t="shared" si="20"/>
        <v>0</v>
      </c>
      <c r="E990" s="279"/>
    </row>
    <row r="991" spans="1:5" ht="14.25">
      <c r="A991" s="285" t="s">
        <v>1129</v>
      </c>
      <c r="B991" s="72"/>
      <c r="C991" s="72">
        <v>6</v>
      </c>
      <c r="D991" s="72">
        <f t="shared" si="20"/>
        <v>6</v>
      </c>
      <c r="E991" s="279"/>
    </row>
    <row r="992" spans="1:5" ht="14.25">
      <c r="A992" s="285" t="s">
        <v>1154</v>
      </c>
      <c r="B992" s="72">
        <v>1107</v>
      </c>
      <c r="C992" s="72">
        <v>1004</v>
      </c>
      <c r="D992" s="72">
        <f t="shared" si="20"/>
        <v>-103</v>
      </c>
      <c r="E992" s="279">
        <f>C992/B992*100</f>
        <v>90.69557362240289</v>
      </c>
    </row>
    <row r="993" spans="1:5" ht="14.25">
      <c r="A993" s="285" t="s">
        <v>1086</v>
      </c>
      <c r="B993" s="72">
        <v>171</v>
      </c>
      <c r="C993" s="72">
        <v>214</v>
      </c>
      <c r="D993" s="72">
        <f t="shared" si="20"/>
        <v>43</v>
      </c>
      <c r="E993" s="279">
        <f>C993/B993*100</f>
        <v>125.14619883040936</v>
      </c>
    </row>
    <row r="994" spans="1:5" ht="14.25">
      <c r="A994" s="285" t="s">
        <v>854</v>
      </c>
      <c r="B994" s="72">
        <v>171</v>
      </c>
      <c r="C994" s="72">
        <v>201</v>
      </c>
      <c r="D994" s="72">
        <f t="shared" si="20"/>
        <v>30</v>
      </c>
      <c r="E994" s="279">
        <f>C994/B994*100</f>
        <v>117.54385964912282</v>
      </c>
    </row>
    <row r="995" spans="1:5" ht="14.25">
      <c r="A995" s="285" t="s">
        <v>855</v>
      </c>
      <c r="B995" s="72"/>
      <c r="C995" s="72">
        <v>2</v>
      </c>
      <c r="D995" s="72">
        <f t="shared" si="20"/>
        <v>2</v>
      </c>
      <c r="E995" s="279"/>
    </row>
    <row r="996" spans="1:5" ht="14.25">
      <c r="A996" s="285" t="s">
        <v>856</v>
      </c>
      <c r="B996" s="72"/>
      <c r="C996" s="72"/>
      <c r="D996" s="72">
        <f t="shared" si="20"/>
        <v>0</v>
      </c>
      <c r="E996" s="279"/>
    </row>
    <row r="997" spans="1:5" ht="14.25">
      <c r="A997" s="285" t="s">
        <v>1087</v>
      </c>
      <c r="B997" s="72"/>
      <c r="C997" s="72"/>
      <c r="D997" s="72">
        <f t="shared" si="20"/>
        <v>0</v>
      </c>
      <c r="E997" s="279"/>
    </row>
    <row r="998" spans="1:5" ht="14.25">
      <c r="A998" s="285" t="s">
        <v>1088</v>
      </c>
      <c r="B998" s="72"/>
      <c r="C998" s="72"/>
      <c r="D998" s="72">
        <f aca="true" t="shared" si="21" ref="D998:D1017">C998-B998</f>
        <v>0</v>
      </c>
      <c r="E998" s="279"/>
    </row>
    <row r="999" spans="1:5" ht="14.25">
      <c r="A999" s="285" t="s">
        <v>1089</v>
      </c>
      <c r="B999" s="72"/>
      <c r="C999" s="72"/>
      <c r="D999" s="72">
        <f t="shared" si="21"/>
        <v>0</v>
      </c>
      <c r="E999" s="279"/>
    </row>
    <row r="1000" spans="1:5" ht="14.25">
      <c r="A1000" s="285" t="s">
        <v>1090</v>
      </c>
      <c r="B1000" s="72"/>
      <c r="C1000" s="72"/>
      <c r="D1000" s="72">
        <f t="shared" si="21"/>
        <v>0</v>
      </c>
      <c r="E1000" s="279"/>
    </row>
    <row r="1001" spans="1:5" ht="14.25">
      <c r="A1001" s="285" t="s">
        <v>1091</v>
      </c>
      <c r="B1001" s="72"/>
      <c r="C1001" s="72"/>
      <c r="D1001" s="72">
        <f t="shared" si="21"/>
        <v>0</v>
      </c>
      <c r="E1001" s="279"/>
    </row>
    <row r="1002" spans="1:5" ht="14.25">
      <c r="A1002" s="285" t="s">
        <v>1092</v>
      </c>
      <c r="B1002" s="72"/>
      <c r="C1002" s="72"/>
      <c r="D1002" s="72">
        <f t="shared" si="21"/>
        <v>0</v>
      </c>
      <c r="E1002" s="279"/>
    </row>
    <row r="1003" spans="1:5" ht="14.25">
      <c r="A1003" s="285" t="s">
        <v>1093</v>
      </c>
      <c r="B1003" s="72"/>
      <c r="C1003" s="72"/>
      <c r="D1003" s="72">
        <f t="shared" si="21"/>
        <v>0</v>
      </c>
      <c r="E1003" s="279"/>
    </row>
    <row r="1004" spans="1:5" ht="14.25">
      <c r="A1004" s="285" t="s">
        <v>1094</v>
      </c>
      <c r="B1004" s="72"/>
      <c r="C1004" s="72"/>
      <c r="D1004" s="72">
        <f t="shared" si="21"/>
        <v>0</v>
      </c>
      <c r="E1004" s="279"/>
    </row>
    <row r="1005" spans="1:5" ht="14.25">
      <c r="A1005" s="285" t="s">
        <v>1095</v>
      </c>
      <c r="B1005" s="72"/>
      <c r="C1005" s="72"/>
      <c r="D1005" s="72">
        <f t="shared" si="21"/>
        <v>0</v>
      </c>
      <c r="E1005" s="279"/>
    </row>
    <row r="1006" spans="1:5" ht="14.25">
      <c r="A1006" s="285" t="s">
        <v>873</v>
      </c>
      <c r="B1006" s="72"/>
      <c r="C1006" s="72"/>
      <c r="D1006" s="72">
        <f t="shared" si="21"/>
        <v>0</v>
      </c>
      <c r="E1006" s="279"/>
    </row>
    <row r="1007" spans="1:5" ht="14.25">
      <c r="A1007" s="285" t="s">
        <v>1096</v>
      </c>
      <c r="B1007" s="72"/>
      <c r="C1007" s="72">
        <v>11</v>
      </c>
      <c r="D1007" s="72">
        <f t="shared" si="21"/>
        <v>11</v>
      </c>
      <c r="E1007" s="279"/>
    </row>
    <row r="1008" spans="1:5" ht="14.25">
      <c r="A1008" s="285" t="s">
        <v>1097</v>
      </c>
      <c r="B1008" s="72">
        <v>936</v>
      </c>
      <c r="C1008" s="72">
        <v>790</v>
      </c>
      <c r="D1008" s="72">
        <f t="shared" si="21"/>
        <v>-146</v>
      </c>
      <c r="E1008" s="279">
        <f>C1008/B1008*100</f>
        <v>84.4017094017094</v>
      </c>
    </row>
    <row r="1009" spans="1:5" ht="14.25">
      <c r="A1009" s="285" t="s">
        <v>1098</v>
      </c>
      <c r="B1009" s="72"/>
      <c r="C1009" s="72"/>
      <c r="D1009" s="72">
        <f t="shared" si="21"/>
        <v>0</v>
      </c>
      <c r="E1009" s="279"/>
    </row>
    <row r="1010" spans="1:5" ht="14.25">
      <c r="A1010" s="285" t="s">
        <v>1099</v>
      </c>
      <c r="B1010" s="72"/>
      <c r="C1010" s="72"/>
      <c r="D1010" s="72">
        <f t="shared" si="21"/>
        <v>0</v>
      </c>
      <c r="E1010" s="279"/>
    </row>
    <row r="1011" spans="1:5" ht="14.25">
      <c r="A1011" s="285" t="s">
        <v>1100</v>
      </c>
      <c r="B1011" s="72"/>
      <c r="C1011" s="72"/>
      <c r="D1011" s="72">
        <f t="shared" si="21"/>
        <v>0</v>
      </c>
      <c r="E1011" s="279"/>
    </row>
    <row r="1012" spans="1:5" ht="14.25">
      <c r="A1012" s="285" t="s">
        <v>1101</v>
      </c>
      <c r="B1012" s="72"/>
      <c r="C1012" s="72"/>
      <c r="D1012" s="72">
        <f t="shared" si="21"/>
        <v>0</v>
      </c>
      <c r="E1012" s="279"/>
    </row>
    <row r="1013" spans="1:5" ht="14.25">
      <c r="A1013" s="285" t="s">
        <v>1102</v>
      </c>
      <c r="B1013" s="72">
        <v>936</v>
      </c>
      <c r="C1013" s="72">
        <v>790</v>
      </c>
      <c r="D1013" s="72">
        <f t="shared" si="21"/>
        <v>-146</v>
      </c>
      <c r="E1013" s="279">
        <f>C1013/B1013*100</f>
        <v>84.4017094017094</v>
      </c>
    </row>
    <row r="1014" spans="1:5" ht="14.25">
      <c r="A1014" s="285" t="s">
        <v>1150</v>
      </c>
      <c r="B1014" s="72">
        <v>3000</v>
      </c>
      <c r="C1014" s="72"/>
      <c r="D1014" s="72">
        <f t="shared" si="21"/>
        <v>-3000</v>
      </c>
      <c r="E1014" s="279">
        <f>C1014/B1014*100</f>
        <v>0</v>
      </c>
    </row>
    <row r="1015" spans="1:5" ht="14.25">
      <c r="A1015" s="285" t="s">
        <v>1151</v>
      </c>
      <c r="B1015" s="72">
        <v>112</v>
      </c>
      <c r="C1015" s="72">
        <v>112</v>
      </c>
      <c r="D1015" s="72">
        <f t="shared" si="21"/>
        <v>0</v>
      </c>
      <c r="E1015" s="279">
        <f>C1015/B1015*100</f>
        <v>100</v>
      </c>
    </row>
    <row r="1016" spans="1:5" ht="14.25">
      <c r="A1016" s="285" t="s">
        <v>1152</v>
      </c>
      <c r="B1016" s="72"/>
      <c r="C1016" s="72">
        <v>6</v>
      </c>
      <c r="D1016" s="72">
        <f t="shared" si="21"/>
        <v>6</v>
      </c>
      <c r="E1016" s="279"/>
    </row>
    <row r="1017" spans="1:5" ht="14.25">
      <c r="A1017" s="285" t="s">
        <v>1153</v>
      </c>
      <c r="B1017" s="72">
        <v>374</v>
      </c>
      <c r="C1017" s="72">
        <v>63</v>
      </c>
      <c r="D1017" s="72">
        <f t="shared" si="21"/>
        <v>-311</v>
      </c>
      <c r="E1017" s="279">
        <f>C1017/B1017*100</f>
        <v>16.844919786096256</v>
      </c>
    </row>
  </sheetData>
  <sheetProtection/>
  <mergeCells count="7">
    <mergeCell ref="A2:E2"/>
    <mergeCell ref="D3:E3"/>
    <mergeCell ref="C4:C5"/>
    <mergeCell ref="D4:D5"/>
    <mergeCell ref="E4:E5"/>
    <mergeCell ref="A4:A5"/>
    <mergeCell ref="B4:B5"/>
  </mergeCells>
  <printOptions horizontalCentered="1"/>
  <pageMargins left="0.26" right="0.16" top="0.3" bottom="0.34" header="0.19" footer="0.1968503937007874"/>
  <pageSetup firstPageNumber="1" useFirstPageNumber="1" horizontalDpi="600" verticalDpi="600" orientation="portrait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M48" sqref="M48"/>
    </sheetView>
  </sheetViews>
  <sheetFormatPr defaultColWidth="9.00390625" defaultRowHeight="14.25"/>
  <cols>
    <col min="1" max="1" width="28.125" style="0" customWidth="1"/>
    <col min="2" max="2" width="11.875" style="0" customWidth="1"/>
    <col min="3" max="3" width="10.75390625" style="0" customWidth="1"/>
    <col min="4" max="4" width="11.50390625" style="0" customWidth="1"/>
    <col min="5" max="5" width="31.25390625" style="0" customWidth="1"/>
    <col min="6" max="6" width="11.375" style="0" customWidth="1"/>
    <col min="7" max="8" width="12.50390625" style="0" customWidth="1"/>
  </cols>
  <sheetData>
    <row r="1" spans="1:8" s="87" customFormat="1" ht="14.25">
      <c r="A1" s="160" t="s">
        <v>361</v>
      </c>
      <c r="B1" s="186"/>
      <c r="C1" s="187"/>
      <c r="D1" s="188"/>
      <c r="E1" s="147"/>
      <c r="F1" s="86"/>
      <c r="G1" s="86"/>
      <c r="H1" s="140"/>
    </row>
    <row r="2" spans="1:8" s="87" customFormat="1" ht="39" customHeight="1">
      <c r="A2" s="309" t="s">
        <v>281</v>
      </c>
      <c r="B2" s="309"/>
      <c r="C2" s="309"/>
      <c r="D2" s="309"/>
      <c r="E2" s="309"/>
      <c r="F2" s="309"/>
      <c r="G2" s="309"/>
      <c r="H2" s="309"/>
    </row>
    <row r="3" spans="1:8" s="87" customFormat="1" ht="15" thickBot="1">
      <c r="A3" s="148"/>
      <c r="B3" s="189"/>
      <c r="C3" s="189"/>
      <c r="D3" s="190"/>
      <c r="E3" s="148"/>
      <c r="F3" s="88"/>
      <c r="G3" s="89"/>
      <c r="H3" s="89" t="s">
        <v>0</v>
      </c>
    </row>
    <row r="4" spans="1:8" s="87" customFormat="1" ht="41.25" thickBot="1">
      <c r="A4" s="90" t="s">
        <v>277</v>
      </c>
      <c r="B4" s="136" t="s">
        <v>357</v>
      </c>
      <c r="C4" s="138" t="s">
        <v>2</v>
      </c>
      <c r="D4" s="141" t="s">
        <v>56</v>
      </c>
      <c r="E4" s="91" t="s">
        <v>277</v>
      </c>
      <c r="F4" s="136" t="s">
        <v>352</v>
      </c>
      <c r="G4" s="139" t="s">
        <v>2</v>
      </c>
      <c r="H4" s="141" t="s">
        <v>353</v>
      </c>
    </row>
    <row r="5" spans="1:8" s="87" customFormat="1" ht="14.25">
      <c r="A5" s="15" t="s">
        <v>243</v>
      </c>
      <c r="B5" s="191"/>
      <c r="C5" s="94"/>
      <c r="D5" s="142"/>
      <c r="E5" s="15" t="s">
        <v>243</v>
      </c>
      <c r="F5" s="238">
        <f>F6+F10</f>
        <v>4496</v>
      </c>
      <c r="G5" s="209">
        <v>6159</v>
      </c>
      <c r="H5" s="210">
        <f>G5/F5*100</f>
        <v>136.98843416370107</v>
      </c>
    </row>
    <row r="6" spans="1:8" s="87" customFormat="1" ht="27">
      <c r="A6" s="149" t="s">
        <v>244</v>
      </c>
      <c r="B6" s="192"/>
      <c r="C6" s="93"/>
      <c r="D6" s="143"/>
      <c r="E6" s="149" t="s">
        <v>245</v>
      </c>
      <c r="F6" s="238">
        <f>F7+F8+F9</f>
        <v>4450</v>
      </c>
      <c r="G6" s="239">
        <v>6129</v>
      </c>
      <c r="H6" s="210">
        <f aca="true" t="shared" si="0" ref="H6:H69">G6/F6*100</f>
        <v>137.73033707865167</v>
      </c>
    </row>
    <row r="7" spans="1:8" s="87" customFormat="1" ht="14.25">
      <c r="A7" s="156"/>
      <c r="B7" s="193"/>
      <c r="C7" s="95"/>
      <c r="D7" s="144"/>
      <c r="E7" s="149" t="s">
        <v>79</v>
      </c>
      <c r="F7" s="238">
        <v>2196</v>
      </c>
      <c r="G7" s="240">
        <v>2795</v>
      </c>
      <c r="H7" s="210">
        <f t="shared" si="0"/>
        <v>127.27686703096539</v>
      </c>
    </row>
    <row r="8" spans="1:8" s="87" customFormat="1" ht="14.25">
      <c r="A8" s="156"/>
      <c r="B8" s="194"/>
      <c r="C8" s="92"/>
      <c r="D8" s="145"/>
      <c r="E8" s="149" t="s">
        <v>80</v>
      </c>
      <c r="F8" s="238">
        <v>2229</v>
      </c>
      <c r="G8" s="240">
        <v>3322</v>
      </c>
      <c r="H8" s="210">
        <f t="shared" si="0"/>
        <v>149.03544190219827</v>
      </c>
    </row>
    <row r="9" spans="1:8" s="87" customFormat="1" ht="27">
      <c r="A9" s="156"/>
      <c r="B9" s="195"/>
      <c r="C9" s="96"/>
      <c r="D9" s="146"/>
      <c r="E9" s="149" t="s">
        <v>81</v>
      </c>
      <c r="F9" s="238">
        <v>25</v>
      </c>
      <c r="G9" s="240">
        <v>12</v>
      </c>
      <c r="H9" s="210">
        <f t="shared" si="0"/>
        <v>48</v>
      </c>
    </row>
    <row r="10" spans="1:8" s="87" customFormat="1" ht="14.25">
      <c r="A10" s="149" t="s">
        <v>247</v>
      </c>
      <c r="B10" s="192"/>
      <c r="C10" s="197"/>
      <c r="D10" s="198"/>
      <c r="E10" s="149" t="s">
        <v>246</v>
      </c>
      <c r="F10" s="238">
        <f>F11+F12+F13</f>
        <v>46</v>
      </c>
      <c r="G10" s="239">
        <v>30</v>
      </c>
      <c r="H10" s="210">
        <f t="shared" si="0"/>
        <v>65.21739130434783</v>
      </c>
    </row>
    <row r="11" spans="1:8" s="87" customFormat="1" ht="14.25">
      <c r="A11" s="156"/>
      <c r="B11" s="199"/>
      <c r="C11" s="200"/>
      <c r="D11" s="201"/>
      <c r="E11" s="149" t="s">
        <v>79</v>
      </c>
      <c r="F11" s="238">
        <v>46</v>
      </c>
      <c r="G11" s="240">
        <v>30</v>
      </c>
      <c r="H11" s="210">
        <f t="shared" si="0"/>
        <v>65.21739130434783</v>
      </c>
    </row>
    <row r="12" spans="1:8" s="87" customFormat="1" ht="14.25">
      <c r="A12" s="156"/>
      <c r="B12" s="202"/>
      <c r="C12" s="203"/>
      <c r="D12" s="204"/>
      <c r="E12" s="149" t="s">
        <v>80</v>
      </c>
      <c r="F12" s="238"/>
      <c r="G12" s="240"/>
      <c r="H12" s="210"/>
    </row>
    <row r="13" spans="1:8" s="87" customFormat="1" ht="14.25">
      <c r="A13" s="161"/>
      <c r="B13" s="205"/>
      <c r="C13" s="206"/>
      <c r="D13" s="207"/>
      <c r="E13" s="150" t="s">
        <v>82</v>
      </c>
      <c r="F13" s="238"/>
      <c r="G13" s="240"/>
      <c r="H13" s="210"/>
    </row>
    <row r="14" spans="1:8" s="87" customFormat="1" ht="14.25" hidden="1">
      <c r="A14" s="162" t="s">
        <v>83</v>
      </c>
      <c r="B14" s="208"/>
      <c r="C14" s="209">
        <v>0</v>
      </c>
      <c r="D14" s="210"/>
      <c r="E14" s="151" t="s">
        <v>84</v>
      </c>
      <c r="F14" s="238"/>
      <c r="G14" s="209">
        <v>0</v>
      </c>
      <c r="H14" s="210" t="e">
        <f t="shared" si="0"/>
        <v>#DIV/0!</v>
      </c>
    </row>
    <row r="15" spans="1:8" s="87" customFormat="1" ht="24" hidden="1">
      <c r="A15" s="163" t="s">
        <v>235</v>
      </c>
      <c r="B15" s="211"/>
      <c r="C15" s="212"/>
      <c r="D15" s="213"/>
      <c r="E15" s="152" t="s">
        <v>85</v>
      </c>
      <c r="F15" s="238"/>
      <c r="G15" s="240"/>
      <c r="H15" s="210" t="e">
        <f t="shared" si="0"/>
        <v>#DIV/0!</v>
      </c>
    </row>
    <row r="16" spans="1:8" s="87" customFormat="1" ht="14.25" hidden="1">
      <c r="A16" s="153"/>
      <c r="B16" s="205"/>
      <c r="C16" s="214"/>
      <c r="D16" s="207"/>
      <c r="E16" s="152" t="s">
        <v>86</v>
      </c>
      <c r="F16" s="238"/>
      <c r="G16" s="240">
        <v>0</v>
      </c>
      <c r="H16" s="210" t="e">
        <f t="shared" si="0"/>
        <v>#DIV/0!</v>
      </c>
    </row>
    <row r="17" spans="1:8" s="87" customFormat="1" ht="14.25" hidden="1">
      <c r="A17" s="153"/>
      <c r="B17" s="202"/>
      <c r="C17" s="203"/>
      <c r="D17" s="213"/>
      <c r="E17" s="152" t="s">
        <v>87</v>
      </c>
      <c r="F17" s="238"/>
      <c r="G17" s="240">
        <v>0</v>
      </c>
      <c r="H17" s="210" t="e">
        <f t="shared" si="0"/>
        <v>#DIV/0!</v>
      </c>
    </row>
    <row r="18" spans="1:8" s="87" customFormat="1" ht="14.25" hidden="1">
      <c r="A18" s="153"/>
      <c r="B18" s="205"/>
      <c r="C18" s="214"/>
      <c r="D18" s="207"/>
      <c r="E18" s="152" t="s">
        <v>88</v>
      </c>
      <c r="F18" s="238"/>
      <c r="G18" s="240">
        <v>0</v>
      </c>
      <c r="H18" s="210" t="e">
        <f t="shared" si="0"/>
        <v>#DIV/0!</v>
      </c>
    </row>
    <row r="19" spans="1:8" s="87" customFormat="1" ht="14.25" hidden="1">
      <c r="A19" s="153"/>
      <c r="B19" s="202"/>
      <c r="C19" s="203"/>
      <c r="D19" s="213"/>
      <c r="E19" s="152" t="s">
        <v>89</v>
      </c>
      <c r="F19" s="238"/>
      <c r="G19" s="240"/>
      <c r="H19" s="210" t="e">
        <f t="shared" si="0"/>
        <v>#DIV/0!</v>
      </c>
    </row>
    <row r="20" spans="1:8" s="87" customFormat="1" ht="14.25" hidden="1">
      <c r="A20" s="153"/>
      <c r="B20" s="205"/>
      <c r="C20" s="215"/>
      <c r="D20" s="216"/>
      <c r="E20" s="153" t="s">
        <v>24</v>
      </c>
      <c r="F20" s="238"/>
      <c r="G20" s="241">
        <v>0</v>
      </c>
      <c r="H20" s="210" t="e">
        <f t="shared" si="0"/>
        <v>#DIV/0!</v>
      </c>
    </row>
    <row r="21" spans="1:8" s="87" customFormat="1" ht="14.25" hidden="1">
      <c r="A21" s="153" t="s">
        <v>90</v>
      </c>
      <c r="B21" s="202"/>
      <c r="C21" s="197">
        <v>0</v>
      </c>
      <c r="D21" s="217"/>
      <c r="E21" s="153" t="s">
        <v>91</v>
      </c>
      <c r="F21" s="238"/>
      <c r="G21" s="239">
        <v>0</v>
      </c>
      <c r="H21" s="210" t="e">
        <f t="shared" si="0"/>
        <v>#DIV/0!</v>
      </c>
    </row>
    <row r="22" spans="1:8" s="87" customFormat="1" ht="14.25" hidden="1">
      <c r="A22" s="153"/>
      <c r="B22" s="205"/>
      <c r="C22" s="215"/>
      <c r="D22" s="216"/>
      <c r="E22" s="152" t="s">
        <v>92</v>
      </c>
      <c r="F22" s="238"/>
      <c r="G22" s="240">
        <v>0</v>
      </c>
      <c r="H22" s="210" t="e">
        <f t="shared" si="0"/>
        <v>#DIV/0!</v>
      </c>
    </row>
    <row r="23" spans="1:8" s="87" customFormat="1" ht="14.25" hidden="1">
      <c r="A23" s="153"/>
      <c r="B23" s="202"/>
      <c r="C23" s="218"/>
      <c r="D23" s="219"/>
      <c r="E23" s="152" t="s">
        <v>93</v>
      </c>
      <c r="F23" s="238"/>
      <c r="G23" s="240">
        <v>0</v>
      </c>
      <c r="H23" s="210" t="e">
        <f t="shared" si="0"/>
        <v>#DIV/0!</v>
      </c>
    </row>
    <row r="24" spans="1:8" s="87" customFormat="1" ht="14.25" hidden="1">
      <c r="A24" s="153"/>
      <c r="B24" s="205"/>
      <c r="C24" s="215"/>
      <c r="D24" s="216"/>
      <c r="E24" s="152" t="s">
        <v>94</v>
      </c>
      <c r="F24" s="238"/>
      <c r="G24" s="240">
        <v>0</v>
      </c>
      <c r="H24" s="210" t="e">
        <f t="shared" si="0"/>
        <v>#DIV/0!</v>
      </c>
    </row>
    <row r="25" spans="1:8" s="87" customFormat="1" ht="24" hidden="1">
      <c r="A25" s="153"/>
      <c r="B25" s="202"/>
      <c r="C25" s="218"/>
      <c r="D25" s="219"/>
      <c r="E25" s="152" t="s">
        <v>95</v>
      </c>
      <c r="F25" s="238"/>
      <c r="G25" s="242">
        <v>0</v>
      </c>
      <c r="H25" s="210" t="e">
        <f t="shared" si="0"/>
        <v>#DIV/0!</v>
      </c>
    </row>
    <row r="26" spans="1:8" s="87" customFormat="1" ht="14.25" hidden="1">
      <c r="A26" s="153" t="s">
        <v>96</v>
      </c>
      <c r="B26" s="205"/>
      <c r="C26" s="214">
        <v>0</v>
      </c>
      <c r="D26" s="207"/>
      <c r="E26" s="153" t="s">
        <v>97</v>
      </c>
      <c r="F26" s="238"/>
      <c r="G26" s="240">
        <v>0</v>
      </c>
      <c r="H26" s="210" t="e">
        <f t="shared" si="0"/>
        <v>#DIV/0!</v>
      </c>
    </row>
    <row r="27" spans="1:8" s="87" customFormat="1" ht="24" hidden="1">
      <c r="A27" s="152" t="s">
        <v>98</v>
      </c>
      <c r="B27" s="220"/>
      <c r="C27" s="221">
        <v>0</v>
      </c>
      <c r="D27" s="222"/>
      <c r="E27" s="152"/>
      <c r="F27" s="238"/>
      <c r="G27" s="243"/>
      <c r="H27" s="210" t="e">
        <f t="shared" si="0"/>
        <v>#DIV/0!</v>
      </c>
    </row>
    <row r="28" spans="1:8" s="87" customFormat="1" ht="24" hidden="1">
      <c r="A28" s="152" t="s">
        <v>99</v>
      </c>
      <c r="B28" s="220"/>
      <c r="C28" s="221">
        <v>0</v>
      </c>
      <c r="D28" s="222"/>
      <c r="E28" s="152"/>
      <c r="F28" s="238"/>
      <c r="G28" s="239"/>
      <c r="H28" s="210" t="e">
        <f t="shared" si="0"/>
        <v>#DIV/0!</v>
      </c>
    </row>
    <row r="29" spans="1:8" s="87" customFormat="1" ht="14.25">
      <c r="A29" s="137" t="s">
        <v>250</v>
      </c>
      <c r="B29" s="223">
        <v>12606</v>
      </c>
      <c r="C29" s="223">
        <v>13371</v>
      </c>
      <c r="D29" s="224">
        <f>C29/B29*100</f>
        <v>106.06853879105186</v>
      </c>
      <c r="E29" s="17" t="s">
        <v>250</v>
      </c>
      <c r="F29" s="238">
        <f>F30+F37+F50+F60+F61+F65</f>
        <v>36331</v>
      </c>
      <c r="G29" s="209">
        <v>37759</v>
      </c>
      <c r="H29" s="210">
        <f t="shared" si="0"/>
        <v>103.93052764856459</v>
      </c>
    </row>
    <row r="30" spans="1:8" s="87" customFormat="1" ht="14.25">
      <c r="A30" s="149" t="s">
        <v>249</v>
      </c>
      <c r="B30" s="223">
        <v>692</v>
      </c>
      <c r="C30" s="223">
        <v>1022</v>
      </c>
      <c r="D30" s="224">
        <f>C30/B30*100</f>
        <v>147.6878612716763</v>
      </c>
      <c r="E30" s="149" t="s">
        <v>251</v>
      </c>
      <c r="F30" s="238">
        <f>F31+F32+F34+F36</f>
        <v>1549</v>
      </c>
      <c r="G30" s="209">
        <v>349</v>
      </c>
      <c r="H30" s="210">
        <f t="shared" si="0"/>
        <v>22.53066494512589</v>
      </c>
    </row>
    <row r="31" spans="1:8" s="87" customFormat="1" ht="14.25">
      <c r="A31" s="149" t="s">
        <v>248</v>
      </c>
      <c r="B31" s="223">
        <v>106</v>
      </c>
      <c r="C31" s="223">
        <v>82</v>
      </c>
      <c r="D31" s="224">
        <f>C31/B31*100</f>
        <v>77.35849056603774</v>
      </c>
      <c r="E31" s="149" t="s">
        <v>100</v>
      </c>
      <c r="F31" s="238">
        <v>113</v>
      </c>
      <c r="G31" s="209">
        <v>86</v>
      </c>
      <c r="H31" s="210">
        <f t="shared" si="0"/>
        <v>76.10619469026548</v>
      </c>
    </row>
    <row r="32" spans="1:8" s="87" customFormat="1" ht="14.25">
      <c r="A32" s="149" t="s">
        <v>236</v>
      </c>
      <c r="B32" s="223">
        <v>586</v>
      </c>
      <c r="C32" s="223">
        <v>940</v>
      </c>
      <c r="D32" s="224">
        <f>C32/B32*100</f>
        <v>160.4095563139932</v>
      </c>
      <c r="E32" s="149" t="s">
        <v>101</v>
      </c>
      <c r="F32" s="238">
        <v>289</v>
      </c>
      <c r="G32" s="209">
        <v>129</v>
      </c>
      <c r="H32" s="210">
        <f t="shared" si="0"/>
        <v>44.636678200692046</v>
      </c>
    </row>
    <row r="33" spans="1:8" s="87" customFormat="1" ht="14.25" hidden="1">
      <c r="A33" s="149" t="s">
        <v>102</v>
      </c>
      <c r="B33" s="223"/>
      <c r="C33" s="223">
        <v>0</v>
      </c>
      <c r="D33" s="224" t="e">
        <f>C33/B33*100</f>
        <v>#DIV/0!</v>
      </c>
      <c r="E33" s="149" t="s">
        <v>103</v>
      </c>
      <c r="F33" s="238">
        <v>0</v>
      </c>
      <c r="G33" s="209">
        <v>0</v>
      </c>
      <c r="H33" s="210" t="e">
        <f t="shared" si="0"/>
        <v>#DIV/0!</v>
      </c>
    </row>
    <row r="34" spans="1:8" s="87" customFormat="1" ht="14.25">
      <c r="A34" s="149" t="s">
        <v>104</v>
      </c>
      <c r="B34" s="223"/>
      <c r="C34" s="223"/>
      <c r="D34" s="224"/>
      <c r="E34" s="149" t="s">
        <v>105</v>
      </c>
      <c r="F34" s="238">
        <v>901</v>
      </c>
      <c r="G34" s="209">
        <v>92</v>
      </c>
      <c r="H34" s="210">
        <f t="shared" si="0"/>
        <v>10.21087680355161</v>
      </c>
    </row>
    <row r="35" spans="1:8" s="87" customFormat="1" ht="14.25" hidden="1">
      <c r="A35" s="149"/>
      <c r="B35" s="223"/>
      <c r="C35" s="223">
        <v>0</v>
      </c>
      <c r="D35" s="224"/>
      <c r="E35" s="149" t="s">
        <v>106</v>
      </c>
      <c r="F35" s="238">
        <v>0</v>
      </c>
      <c r="G35" s="209">
        <v>0</v>
      </c>
      <c r="H35" s="210" t="e">
        <f t="shared" si="0"/>
        <v>#DIV/0!</v>
      </c>
    </row>
    <row r="36" spans="1:8" s="87" customFormat="1" ht="14.25">
      <c r="A36" s="149"/>
      <c r="B36" s="223"/>
      <c r="C36" s="225"/>
      <c r="D36" s="224"/>
      <c r="E36" s="149" t="s">
        <v>107</v>
      </c>
      <c r="F36" s="238">
        <v>246</v>
      </c>
      <c r="G36" s="209">
        <v>42</v>
      </c>
      <c r="H36" s="210">
        <f t="shared" si="0"/>
        <v>17.073170731707318</v>
      </c>
    </row>
    <row r="37" spans="1:8" s="87" customFormat="1" ht="27">
      <c r="A37" s="149" t="s">
        <v>253</v>
      </c>
      <c r="B37" s="223">
        <f>B38+B39+B40+B41+B42</f>
        <v>7664</v>
      </c>
      <c r="C37" s="223">
        <v>6430</v>
      </c>
      <c r="D37" s="224">
        <f>C37/B37*100</f>
        <v>83.89874739039665</v>
      </c>
      <c r="E37" s="149" t="s">
        <v>252</v>
      </c>
      <c r="F37" s="238">
        <f>F38+F48</f>
        <v>7849</v>
      </c>
      <c r="G37" s="209">
        <v>6613</v>
      </c>
      <c r="H37" s="210">
        <f t="shared" si="0"/>
        <v>84.2527710536374</v>
      </c>
    </row>
    <row r="38" spans="1:8" s="87" customFormat="1" ht="14.25">
      <c r="A38" s="149" t="s">
        <v>108</v>
      </c>
      <c r="B38" s="223">
        <v>12064</v>
      </c>
      <c r="C38" s="223">
        <v>11094</v>
      </c>
      <c r="D38" s="224">
        <f>C38/B38*100</f>
        <v>91.95954907161804</v>
      </c>
      <c r="E38" s="149" t="s">
        <v>109</v>
      </c>
      <c r="F38" s="238">
        <v>6749</v>
      </c>
      <c r="G38" s="209">
        <v>5522</v>
      </c>
      <c r="H38" s="210">
        <f t="shared" si="0"/>
        <v>81.81952881908431</v>
      </c>
    </row>
    <row r="39" spans="1:8" s="87" customFormat="1" ht="14.25">
      <c r="A39" s="149" t="s">
        <v>110</v>
      </c>
      <c r="B39" s="223"/>
      <c r="C39" s="223"/>
      <c r="D39" s="224"/>
      <c r="E39" s="149" t="s">
        <v>111</v>
      </c>
      <c r="F39" s="238"/>
      <c r="G39" s="209"/>
      <c r="H39" s="210"/>
    </row>
    <row r="40" spans="1:8" s="87" customFormat="1" ht="14.25">
      <c r="A40" s="149" t="s">
        <v>112</v>
      </c>
      <c r="B40" s="223"/>
      <c r="C40" s="223"/>
      <c r="D40" s="224"/>
      <c r="E40" s="149" t="s">
        <v>113</v>
      </c>
      <c r="F40" s="238"/>
      <c r="G40" s="209"/>
      <c r="H40" s="210"/>
    </row>
    <row r="41" spans="1:8" s="87" customFormat="1" ht="27">
      <c r="A41" s="149" t="s">
        <v>114</v>
      </c>
      <c r="B41" s="223">
        <v>-5500</v>
      </c>
      <c r="C41" s="223">
        <v>-5763</v>
      </c>
      <c r="D41" s="224">
        <f aca="true" t="shared" si="1" ref="D41:D47">C41/B41*100</f>
        <v>104.78181818181818</v>
      </c>
      <c r="E41" s="149" t="s">
        <v>115</v>
      </c>
      <c r="F41" s="238"/>
      <c r="G41" s="209"/>
      <c r="H41" s="210"/>
    </row>
    <row r="42" spans="1:8" s="87" customFormat="1" ht="14.25">
      <c r="A42" s="149" t="s">
        <v>116</v>
      </c>
      <c r="B42" s="223">
        <v>1100</v>
      </c>
      <c r="C42" s="223">
        <v>1099</v>
      </c>
      <c r="D42" s="224">
        <f t="shared" si="1"/>
        <v>99.90909090909092</v>
      </c>
      <c r="E42" s="149" t="s">
        <v>117</v>
      </c>
      <c r="F42" s="238"/>
      <c r="G42" s="209"/>
      <c r="H42" s="210"/>
    </row>
    <row r="43" spans="1:8" s="87" customFormat="1" ht="14.25" hidden="1">
      <c r="A43" s="149"/>
      <c r="B43" s="223"/>
      <c r="C43" s="226"/>
      <c r="D43" s="224" t="e">
        <f t="shared" si="1"/>
        <v>#DIV/0!</v>
      </c>
      <c r="E43" s="149" t="s">
        <v>118</v>
      </c>
      <c r="F43" s="238"/>
      <c r="G43" s="209"/>
      <c r="H43" s="210" t="e">
        <f t="shared" si="0"/>
        <v>#DIV/0!</v>
      </c>
    </row>
    <row r="44" spans="1:8" s="87" customFormat="1" ht="14.25" hidden="1">
      <c r="A44" s="149"/>
      <c r="B44" s="223"/>
      <c r="C44" s="226"/>
      <c r="D44" s="224" t="e">
        <f t="shared" si="1"/>
        <v>#DIV/0!</v>
      </c>
      <c r="E44" s="149" t="s">
        <v>101</v>
      </c>
      <c r="F44" s="238"/>
      <c r="G44" s="209"/>
      <c r="H44" s="210" t="e">
        <f t="shared" si="0"/>
        <v>#DIV/0!</v>
      </c>
    </row>
    <row r="45" spans="1:8" s="87" customFormat="1" ht="14.25" hidden="1">
      <c r="A45" s="149"/>
      <c r="B45" s="223"/>
      <c r="C45" s="227"/>
      <c r="D45" s="224" t="e">
        <f t="shared" si="1"/>
        <v>#DIV/0!</v>
      </c>
      <c r="E45" s="149" t="s">
        <v>119</v>
      </c>
      <c r="F45" s="238"/>
      <c r="G45" s="209"/>
      <c r="H45" s="210" t="e">
        <f t="shared" si="0"/>
        <v>#DIV/0!</v>
      </c>
    </row>
    <row r="46" spans="1:8" s="87" customFormat="1" ht="14.25" hidden="1">
      <c r="A46" s="149"/>
      <c r="B46" s="223"/>
      <c r="C46" s="223"/>
      <c r="D46" s="224" t="e">
        <f t="shared" si="1"/>
        <v>#DIV/0!</v>
      </c>
      <c r="E46" s="149" t="s">
        <v>120</v>
      </c>
      <c r="F46" s="238"/>
      <c r="G46" s="209"/>
      <c r="H46" s="210" t="e">
        <f t="shared" si="0"/>
        <v>#DIV/0!</v>
      </c>
    </row>
    <row r="47" spans="1:8" s="87" customFormat="1" ht="14.25" hidden="1">
      <c r="A47" s="149"/>
      <c r="B47" s="223"/>
      <c r="C47" s="223"/>
      <c r="D47" s="224" t="e">
        <f t="shared" si="1"/>
        <v>#DIV/0!</v>
      </c>
      <c r="E47" s="149" t="s">
        <v>105</v>
      </c>
      <c r="F47" s="238"/>
      <c r="G47" s="209"/>
      <c r="H47" s="210" t="e">
        <f t="shared" si="0"/>
        <v>#DIV/0!</v>
      </c>
    </row>
    <row r="48" spans="1:8" s="87" customFormat="1" ht="27">
      <c r="A48" s="149"/>
      <c r="B48" s="223"/>
      <c r="C48" s="228"/>
      <c r="D48" s="224"/>
      <c r="E48" s="149" t="s">
        <v>121</v>
      </c>
      <c r="F48" s="238">
        <v>1100</v>
      </c>
      <c r="G48" s="209">
        <v>1086</v>
      </c>
      <c r="H48" s="210">
        <f t="shared" si="0"/>
        <v>98.72727272727273</v>
      </c>
    </row>
    <row r="49" spans="1:8" s="87" customFormat="1" ht="27">
      <c r="A49" s="149"/>
      <c r="B49" s="223"/>
      <c r="C49" s="228"/>
      <c r="D49" s="224"/>
      <c r="E49" s="149" t="s">
        <v>237</v>
      </c>
      <c r="F49" s="238"/>
      <c r="G49" s="209">
        <v>5</v>
      </c>
      <c r="H49" s="210"/>
    </row>
    <row r="50" spans="1:8" s="87" customFormat="1" ht="14.25">
      <c r="A50" s="149" t="s">
        <v>254</v>
      </c>
      <c r="B50" s="223">
        <v>2450</v>
      </c>
      <c r="C50" s="221">
        <v>2803</v>
      </c>
      <c r="D50" s="224">
        <f>C50/B50*100</f>
        <v>114.40816326530611</v>
      </c>
      <c r="E50" s="149" t="s">
        <v>257</v>
      </c>
      <c r="F50" s="238">
        <v>3699</v>
      </c>
      <c r="G50" s="239">
        <v>4093</v>
      </c>
      <c r="H50" s="210">
        <f t="shared" si="0"/>
        <v>110.6515274398486</v>
      </c>
    </row>
    <row r="51" spans="1:8" s="87" customFormat="1" ht="14.25">
      <c r="A51" s="154"/>
      <c r="B51" s="223"/>
      <c r="C51" s="223"/>
      <c r="D51" s="224"/>
      <c r="E51" s="150" t="s">
        <v>122</v>
      </c>
      <c r="F51" s="238">
        <v>3696</v>
      </c>
      <c r="G51" s="209">
        <v>4090</v>
      </c>
      <c r="H51" s="210">
        <f t="shared" si="0"/>
        <v>110.66017316017316</v>
      </c>
    </row>
    <row r="52" spans="1:8" s="87" customFormat="1" ht="14.25">
      <c r="A52" s="149"/>
      <c r="B52" s="223"/>
      <c r="C52" s="223"/>
      <c r="D52" s="224"/>
      <c r="E52" s="149" t="s">
        <v>123</v>
      </c>
      <c r="F52" s="238"/>
      <c r="G52" s="209"/>
      <c r="H52" s="210"/>
    </row>
    <row r="53" spans="1:8" s="87" customFormat="1" ht="14.25">
      <c r="A53" s="149"/>
      <c r="B53" s="223"/>
      <c r="C53" s="223"/>
      <c r="D53" s="224"/>
      <c r="E53" s="149" t="s">
        <v>124</v>
      </c>
      <c r="F53" s="238"/>
      <c r="G53" s="209"/>
      <c r="H53" s="210"/>
    </row>
    <row r="54" spans="1:8" s="87" customFormat="1" ht="14.25">
      <c r="A54" s="154"/>
      <c r="B54" s="223"/>
      <c r="C54" s="223"/>
      <c r="D54" s="224"/>
      <c r="E54" s="154" t="s">
        <v>125</v>
      </c>
      <c r="F54" s="238"/>
      <c r="G54" s="209"/>
      <c r="H54" s="210"/>
    </row>
    <row r="55" spans="1:8" s="98" customFormat="1" ht="27">
      <c r="A55" s="154"/>
      <c r="B55" s="223"/>
      <c r="C55" s="223"/>
      <c r="D55" s="224"/>
      <c r="E55" s="154" t="s">
        <v>126</v>
      </c>
      <c r="F55" s="238">
        <v>3</v>
      </c>
      <c r="G55" s="209">
        <v>3</v>
      </c>
      <c r="H55" s="210">
        <f t="shared" si="0"/>
        <v>100</v>
      </c>
    </row>
    <row r="56" spans="1:8" s="98" customFormat="1" ht="14.25" hidden="1">
      <c r="A56" s="154" t="s">
        <v>127</v>
      </c>
      <c r="B56" s="223"/>
      <c r="C56" s="221"/>
      <c r="D56" s="224" t="e">
        <f>C56/B56*100</f>
        <v>#DIV/0!</v>
      </c>
      <c r="E56" s="154" t="s">
        <v>128</v>
      </c>
      <c r="F56" s="238"/>
      <c r="G56" s="239"/>
      <c r="H56" s="210" t="e">
        <f t="shared" si="0"/>
        <v>#DIV/0!</v>
      </c>
    </row>
    <row r="57" spans="1:8" s="98" customFormat="1" ht="14.25" hidden="1">
      <c r="A57" s="154"/>
      <c r="B57" s="223"/>
      <c r="C57" s="214"/>
      <c r="D57" s="224" t="e">
        <f>C57/B57*100</f>
        <v>#DIV/0!</v>
      </c>
      <c r="E57" s="154" t="s">
        <v>109</v>
      </c>
      <c r="F57" s="238"/>
      <c r="G57" s="240"/>
      <c r="H57" s="210" t="e">
        <f t="shared" si="0"/>
        <v>#DIV/0!</v>
      </c>
    </row>
    <row r="58" spans="1:8" s="98" customFormat="1" ht="14.25" hidden="1">
      <c r="A58" s="154"/>
      <c r="B58" s="223"/>
      <c r="C58" s="214"/>
      <c r="D58" s="224" t="e">
        <f>C58/B58*100</f>
        <v>#DIV/0!</v>
      </c>
      <c r="E58" s="154" t="s">
        <v>111</v>
      </c>
      <c r="F58" s="238"/>
      <c r="G58" s="240"/>
      <c r="H58" s="210" t="e">
        <f t="shared" si="0"/>
        <v>#DIV/0!</v>
      </c>
    </row>
    <row r="59" spans="1:8" s="98" customFormat="1" ht="14.25" hidden="1">
      <c r="A59" s="154"/>
      <c r="B59" s="223"/>
      <c r="C59" s="214"/>
      <c r="D59" s="224" t="e">
        <f>C59/B59*100</f>
        <v>#DIV/0!</v>
      </c>
      <c r="E59" s="154" t="s">
        <v>129</v>
      </c>
      <c r="F59" s="238"/>
      <c r="G59" s="240"/>
      <c r="H59" s="210" t="e">
        <f t="shared" si="0"/>
        <v>#DIV/0!</v>
      </c>
    </row>
    <row r="60" spans="1:8" s="98" customFormat="1" ht="14.25">
      <c r="A60" s="154" t="s">
        <v>255</v>
      </c>
      <c r="B60" s="223">
        <v>300</v>
      </c>
      <c r="C60" s="221">
        <v>254</v>
      </c>
      <c r="D60" s="224">
        <f>C60/B60*100</f>
        <v>84.66666666666667</v>
      </c>
      <c r="E60" s="154" t="s">
        <v>259</v>
      </c>
      <c r="F60" s="238">
        <v>512</v>
      </c>
      <c r="G60" s="240">
        <v>405</v>
      </c>
      <c r="H60" s="210">
        <f t="shared" si="0"/>
        <v>79.1015625</v>
      </c>
    </row>
    <row r="61" spans="1:8" s="98" customFormat="1" ht="27">
      <c r="A61" s="154" t="s">
        <v>256</v>
      </c>
      <c r="B61" s="223"/>
      <c r="C61" s="223"/>
      <c r="D61" s="224"/>
      <c r="E61" s="154" t="s">
        <v>258</v>
      </c>
      <c r="F61" s="238">
        <f>F62+F63</f>
        <v>21222</v>
      </c>
      <c r="G61" s="209">
        <v>23445</v>
      </c>
      <c r="H61" s="210">
        <f t="shared" si="0"/>
        <v>110.47497879558948</v>
      </c>
    </row>
    <row r="62" spans="1:8" s="98" customFormat="1" ht="14.25">
      <c r="A62" s="154"/>
      <c r="B62" s="223"/>
      <c r="C62" s="221"/>
      <c r="D62" s="224"/>
      <c r="E62" s="154" t="s">
        <v>130</v>
      </c>
      <c r="F62" s="238">
        <v>1746</v>
      </c>
      <c r="G62" s="240">
        <v>1698</v>
      </c>
      <c r="H62" s="210">
        <f t="shared" si="0"/>
        <v>97.2508591065292</v>
      </c>
    </row>
    <row r="63" spans="1:8" s="98" customFormat="1" ht="14.25">
      <c r="A63" s="154"/>
      <c r="B63" s="223"/>
      <c r="C63" s="214"/>
      <c r="D63" s="224"/>
      <c r="E63" s="154" t="s">
        <v>131</v>
      </c>
      <c r="F63" s="238">
        <v>19476</v>
      </c>
      <c r="G63" s="240">
        <v>21747</v>
      </c>
      <c r="H63" s="210">
        <f t="shared" si="0"/>
        <v>111.66050523721502</v>
      </c>
    </row>
    <row r="64" spans="1:8" s="98" customFormat="1" ht="27" hidden="1">
      <c r="A64" s="154"/>
      <c r="B64" s="223"/>
      <c r="C64" s="214"/>
      <c r="D64" s="224" t="e">
        <f aca="true" t="shared" si="2" ref="D64:D70">C64/B64*100</f>
        <v>#DIV/0!</v>
      </c>
      <c r="E64" s="154" t="s">
        <v>238</v>
      </c>
      <c r="F64" s="238"/>
      <c r="G64" s="240"/>
      <c r="H64" s="210" t="e">
        <f t="shared" si="0"/>
        <v>#DIV/0!</v>
      </c>
    </row>
    <row r="65" spans="1:8" s="98" customFormat="1" ht="15" customHeight="1">
      <c r="A65" s="154" t="s">
        <v>260</v>
      </c>
      <c r="B65" s="223">
        <v>1500</v>
      </c>
      <c r="C65" s="221">
        <v>2862</v>
      </c>
      <c r="D65" s="224">
        <f t="shared" si="2"/>
        <v>190.79999999999998</v>
      </c>
      <c r="E65" s="154" t="s">
        <v>261</v>
      </c>
      <c r="F65" s="238">
        <v>1500</v>
      </c>
      <c r="G65" s="239">
        <v>2854</v>
      </c>
      <c r="H65" s="210">
        <f t="shared" si="0"/>
        <v>190.26666666666668</v>
      </c>
    </row>
    <row r="66" spans="1:8" s="98" customFormat="1" ht="14.25" hidden="1">
      <c r="A66" s="154"/>
      <c r="B66" s="223"/>
      <c r="C66" s="223"/>
      <c r="D66" s="224" t="e">
        <f t="shared" si="2"/>
        <v>#DIV/0!</v>
      </c>
      <c r="E66" s="154" t="s">
        <v>122</v>
      </c>
      <c r="F66" s="238"/>
      <c r="G66" s="209">
        <v>0</v>
      </c>
      <c r="H66" s="210" t="e">
        <f t="shared" si="0"/>
        <v>#DIV/0!</v>
      </c>
    </row>
    <row r="67" spans="1:8" s="98" customFormat="1" ht="14.25" hidden="1">
      <c r="A67" s="154"/>
      <c r="B67" s="223"/>
      <c r="C67" s="223"/>
      <c r="D67" s="224" t="e">
        <f t="shared" si="2"/>
        <v>#DIV/0!</v>
      </c>
      <c r="E67" s="154" t="s">
        <v>123</v>
      </c>
      <c r="F67" s="238"/>
      <c r="G67" s="209">
        <v>0</v>
      </c>
      <c r="H67" s="210" t="e">
        <f t="shared" si="0"/>
        <v>#DIV/0!</v>
      </c>
    </row>
    <row r="68" spans="1:8" s="98" customFormat="1" ht="14.25" hidden="1">
      <c r="A68" s="154"/>
      <c r="B68" s="223"/>
      <c r="C68" s="223"/>
      <c r="D68" s="224" t="e">
        <f t="shared" si="2"/>
        <v>#DIV/0!</v>
      </c>
      <c r="E68" s="154" t="s">
        <v>124</v>
      </c>
      <c r="F68" s="238"/>
      <c r="G68" s="209">
        <v>0</v>
      </c>
      <c r="H68" s="210" t="e">
        <f t="shared" si="0"/>
        <v>#DIV/0!</v>
      </c>
    </row>
    <row r="69" spans="1:8" s="98" customFormat="1" ht="14.25" hidden="1">
      <c r="A69" s="154"/>
      <c r="B69" s="223"/>
      <c r="C69" s="223"/>
      <c r="D69" s="224" t="e">
        <f t="shared" si="2"/>
        <v>#DIV/0!</v>
      </c>
      <c r="E69" s="154" t="s">
        <v>125</v>
      </c>
      <c r="F69" s="238"/>
      <c r="G69" s="209">
        <v>0</v>
      </c>
      <c r="H69" s="210" t="e">
        <f t="shared" si="0"/>
        <v>#DIV/0!</v>
      </c>
    </row>
    <row r="70" spans="1:8" s="98" customFormat="1" ht="27" hidden="1">
      <c r="A70" s="154"/>
      <c r="B70" s="223"/>
      <c r="C70" s="223"/>
      <c r="D70" s="224" t="e">
        <f t="shared" si="2"/>
        <v>#DIV/0!</v>
      </c>
      <c r="E70" s="154" t="s">
        <v>132</v>
      </c>
      <c r="F70" s="238"/>
      <c r="G70" s="209">
        <v>0</v>
      </c>
      <c r="H70" s="210" t="e">
        <f aca="true" t="shared" si="3" ref="H70:H133">G70/F70*100</f>
        <v>#DIV/0!</v>
      </c>
    </row>
    <row r="71" spans="1:8" s="98" customFormat="1" ht="14.25">
      <c r="A71" s="154" t="s">
        <v>133</v>
      </c>
      <c r="B71" s="223"/>
      <c r="C71" s="223"/>
      <c r="D71" s="224"/>
      <c r="E71" s="154" t="s">
        <v>134</v>
      </c>
      <c r="F71" s="238"/>
      <c r="G71" s="209"/>
      <c r="H71" s="210"/>
    </row>
    <row r="72" spans="1:8" s="98" customFormat="1" ht="0.75" customHeight="1">
      <c r="A72" s="164"/>
      <c r="B72" s="223"/>
      <c r="C72" s="223"/>
      <c r="D72" s="224"/>
      <c r="E72" s="155" t="s">
        <v>239</v>
      </c>
      <c r="F72" s="238"/>
      <c r="G72" s="209"/>
      <c r="H72" s="210" t="e">
        <f t="shared" si="3"/>
        <v>#DIV/0!</v>
      </c>
    </row>
    <row r="73" spans="1:8" s="98" customFormat="1" ht="14.25" hidden="1">
      <c r="A73" s="164"/>
      <c r="B73" s="223"/>
      <c r="C73" s="223"/>
      <c r="D73" s="224"/>
      <c r="E73" s="155" t="s">
        <v>240</v>
      </c>
      <c r="F73" s="238"/>
      <c r="G73" s="209"/>
      <c r="H73" s="210" t="e">
        <f t="shared" si="3"/>
        <v>#DIV/0!</v>
      </c>
    </row>
    <row r="74" spans="1:8" s="98" customFormat="1" ht="14.25" hidden="1">
      <c r="A74" s="164"/>
      <c r="B74" s="223"/>
      <c r="C74" s="223"/>
      <c r="D74" s="224"/>
      <c r="E74" s="155" t="s">
        <v>241</v>
      </c>
      <c r="F74" s="238"/>
      <c r="G74" s="209"/>
      <c r="H74" s="210" t="e">
        <f t="shared" si="3"/>
        <v>#DIV/0!</v>
      </c>
    </row>
    <row r="75" spans="1:8" s="98" customFormat="1" ht="14.25">
      <c r="A75" s="99" t="s">
        <v>262</v>
      </c>
      <c r="B75" s="223"/>
      <c r="C75" s="223"/>
      <c r="D75" s="224"/>
      <c r="E75" s="99" t="s">
        <v>262</v>
      </c>
      <c r="F75" s="238">
        <f>F109+F114</f>
        <v>119</v>
      </c>
      <c r="G75" s="209">
        <v>36</v>
      </c>
      <c r="H75" s="210">
        <f t="shared" si="3"/>
        <v>30.252100840336134</v>
      </c>
    </row>
    <row r="76" spans="1:8" s="98" customFormat="1" ht="14.25" hidden="1">
      <c r="A76" s="156" t="s">
        <v>135</v>
      </c>
      <c r="B76" s="223"/>
      <c r="C76" s="221">
        <v>0</v>
      </c>
      <c r="D76" s="224"/>
      <c r="E76" s="156" t="s">
        <v>136</v>
      </c>
      <c r="F76" s="238"/>
      <c r="G76" s="239">
        <v>0</v>
      </c>
      <c r="H76" s="210" t="e">
        <f t="shared" si="3"/>
        <v>#DIV/0!</v>
      </c>
    </row>
    <row r="77" spans="1:8" s="98" customFormat="1" ht="14.25" hidden="1">
      <c r="A77" s="156"/>
      <c r="B77" s="223"/>
      <c r="C77" s="214"/>
      <c r="D77" s="224"/>
      <c r="E77" s="157" t="s">
        <v>137</v>
      </c>
      <c r="F77" s="238"/>
      <c r="G77" s="240">
        <v>0</v>
      </c>
      <c r="H77" s="210" t="e">
        <f t="shared" si="3"/>
        <v>#DIV/0!</v>
      </c>
    </row>
    <row r="78" spans="1:8" s="98" customFormat="1" ht="14.25" hidden="1">
      <c r="A78" s="156"/>
      <c r="B78" s="223"/>
      <c r="C78" s="214"/>
      <c r="D78" s="224"/>
      <c r="E78" s="157" t="s">
        <v>138</v>
      </c>
      <c r="F78" s="238"/>
      <c r="G78" s="240">
        <v>0</v>
      </c>
      <c r="H78" s="210" t="e">
        <f t="shared" si="3"/>
        <v>#DIV/0!</v>
      </c>
    </row>
    <row r="79" spans="1:8" s="98" customFormat="1" ht="14.25" hidden="1">
      <c r="A79" s="156"/>
      <c r="B79" s="223"/>
      <c r="C79" s="214"/>
      <c r="D79" s="224"/>
      <c r="E79" s="157" t="s">
        <v>139</v>
      </c>
      <c r="F79" s="238"/>
      <c r="G79" s="240">
        <v>0</v>
      </c>
      <c r="H79" s="210" t="e">
        <f t="shared" si="3"/>
        <v>#DIV/0!</v>
      </c>
    </row>
    <row r="80" spans="1:8" s="98" customFormat="1" ht="14.25" hidden="1">
      <c r="A80" s="156"/>
      <c r="B80" s="223"/>
      <c r="C80" s="214"/>
      <c r="D80" s="224"/>
      <c r="E80" s="157" t="s">
        <v>140</v>
      </c>
      <c r="F80" s="238"/>
      <c r="G80" s="240">
        <v>0</v>
      </c>
      <c r="H80" s="210" t="e">
        <f t="shared" si="3"/>
        <v>#DIV/0!</v>
      </c>
    </row>
    <row r="81" spans="1:8" s="98" customFormat="1" ht="14.25" hidden="1">
      <c r="A81" s="156"/>
      <c r="B81" s="223"/>
      <c r="C81" s="214"/>
      <c r="D81" s="224"/>
      <c r="E81" s="157" t="s">
        <v>141</v>
      </c>
      <c r="F81" s="238"/>
      <c r="G81" s="240">
        <v>0</v>
      </c>
      <c r="H81" s="210" t="e">
        <f t="shared" si="3"/>
        <v>#DIV/0!</v>
      </c>
    </row>
    <row r="82" spans="1:8" s="98" customFormat="1" ht="14.25" hidden="1">
      <c r="A82" s="156" t="s">
        <v>142</v>
      </c>
      <c r="B82" s="223"/>
      <c r="C82" s="214"/>
      <c r="D82" s="224"/>
      <c r="E82" s="156" t="s">
        <v>143</v>
      </c>
      <c r="F82" s="238"/>
      <c r="G82" s="239"/>
      <c r="H82" s="210" t="e">
        <f t="shared" si="3"/>
        <v>#DIV/0!</v>
      </c>
    </row>
    <row r="83" spans="1:8" s="98" customFormat="1" ht="14.25" hidden="1">
      <c r="A83" s="157" t="s">
        <v>144</v>
      </c>
      <c r="B83" s="223"/>
      <c r="C83" s="221">
        <v>0</v>
      </c>
      <c r="D83" s="224"/>
      <c r="E83" s="157" t="s">
        <v>145</v>
      </c>
      <c r="F83" s="238"/>
      <c r="G83" s="240"/>
      <c r="H83" s="210" t="e">
        <f t="shared" si="3"/>
        <v>#DIV/0!</v>
      </c>
    </row>
    <row r="84" spans="1:8" s="98" customFormat="1" ht="14.25" hidden="1">
      <c r="A84" s="157" t="s">
        <v>146</v>
      </c>
      <c r="B84" s="223"/>
      <c r="C84" s="221">
        <v>0</v>
      </c>
      <c r="D84" s="224"/>
      <c r="E84" s="157" t="s">
        <v>147</v>
      </c>
      <c r="F84" s="238"/>
      <c r="G84" s="240"/>
      <c r="H84" s="210" t="e">
        <f t="shared" si="3"/>
        <v>#DIV/0!</v>
      </c>
    </row>
    <row r="85" spans="1:8" s="98" customFormat="1" ht="14.25" hidden="1">
      <c r="A85" s="156"/>
      <c r="B85" s="223"/>
      <c r="C85" s="214"/>
      <c r="D85" s="224"/>
      <c r="E85" s="157" t="s">
        <v>148</v>
      </c>
      <c r="F85" s="238"/>
      <c r="G85" s="240"/>
      <c r="H85" s="210" t="e">
        <f t="shared" si="3"/>
        <v>#DIV/0!</v>
      </c>
    </row>
    <row r="86" spans="1:8" s="98" customFormat="1" ht="14.25" hidden="1">
      <c r="A86" s="156"/>
      <c r="B86" s="223"/>
      <c r="C86" s="214"/>
      <c r="D86" s="224"/>
      <c r="E86" s="157" t="s">
        <v>149</v>
      </c>
      <c r="F86" s="238"/>
      <c r="G86" s="240"/>
      <c r="H86" s="210" t="e">
        <f t="shared" si="3"/>
        <v>#DIV/0!</v>
      </c>
    </row>
    <row r="87" spans="1:8" s="98" customFormat="1" ht="14.25" hidden="1">
      <c r="A87" s="156"/>
      <c r="B87" s="223"/>
      <c r="C87" s="214"/>
      <c r="D87" s="224"/>
      <c r="E87" s="157" t="s">
        <v>150</v>
      </c>
      <c r="F87" s="238"/>
      <c r="G87" s="240"/>
      <c r="H87" s="210" t="e">
        <f t="shared" si="3"/>
        <v>#DIV/0!</v>
      </c>
    </row>
    <row r="88" spans="1:8" s="98" customFormat="1" ht="14.25" hidden="1">
      <c r="A88" s="156"/>
      <c r="B88" s="223"/>
      <c r="C88" s="214"/>
      <c r="D88" s="224"/>
      <c r="E88" s="157" t="s">
        <v>151</v>
      </c>
      <c r="F88" s="238"/>
      <c r="G88" s="240"/>
      <c r="H88" s="210" t="e">
        <f t="shared" si="3"/>
        <v>#DIV/0!</v>
      </c>
    </row>
    <row r="89" spans="1:8" s="98" customFormat="1" ht="14.25" hidden="1">
      <c r="A89" s="156"/>
      <c r="B89" s="223"/>
      <c r="C89" s="229"/>
      <c r="D89" s="210"/>
      <c r="E89" s="157" t="s">
        <v>152</v>
      </c>
      <c r="F89" s="238"/>
      <c r="G89" s="240"/>
      <c r="H89" s="210" t="e">
        <f t="shared" si="3"/>
        <v>#DIV/0!</v>
      </c>
    </row>
    <row r="90" spans="1:8" s="98" customFormat="1" ht="14.25" hidden="1">
      <c r="A90" s="156" t="s">
        <v>153</v>
      </c>
      <c r="B90" s="230"/>
      <c r="C90" s="203">
        <v>0</v>
      </c>
      <c r="D90" s="210"/>
      <c r="E90" s="156" t="s">
        <v>154</v>
      </c>
      <c r="F90" s="238"/>
      <c r="G90" s="239"/>
      <c r="H90" s="210" t="e">
        <f t="shared" si="3"/>
        <v>#DIV/0!</v>
      </c>
    </row>
    <row r="91" spans="1:8" s="98" customFormat="1" ht="14.25" hidden="1">
      <c r="A91" s="157" t="s">
        <v>155</v>
      </c>
      <c r="B91" s="230"/>
      <c r="C91" s="197">
        <v>0</v>
      </c>
      <c r="D91" s="210"/>
      <c r="E91" s="157" t="s">
        <v>156</v>
      </c>
      <c r="F91" s="238"/>
      <c r="G91" s="240"/>
      <c r="H91" s="210" t="e">
        <f t="shared" si="3"/>
        <v>#DIV/0!</v>
      </c>
    </row>
    <row r="92" spans="1:8" s="98" customFormat="1" ht="14.25" hidden="1">
      <c r="A92" s="157" t="s">
        <v>157</v>
      </c>
      <c r="B92" s="230"/>
      <c r="C92" s="197">
        <v>0</v>
      </c>
      <c r="D92" s="210"/>
      <c r="E92" s="157" t="s">
        <v>158</v>
      </c>
      <c r="F92" s="238"/>
      <c r="G92" s="240"/>
      <c r="H92" s="210" t="e">
        <f t="shared" si="3"/>
        <v>#DIV/0!</v>
      </c>
    </row>
    <row r="93" spans="1:8" s="98" customFormat="1" ht="14.25" hidden="1">
      <c r="A93" s="156"/>
      <c r="B93" s="230"/>
      <c r="C93" s="203"/>
      <c r="D93" s="210"/>
      <c r="E93" s="157" t="s">
        <v>159</v>
      </c>
      <c r="F93" s="238"/>
      <c r="G93" s="240"/>
      <c r="H93" s="210" t="e">
        <f t="shared" si="3"/>
        <v>#DIV/0!</v>
      </c>
    </row>
    <row r="94" spans="1:8" s="98" customFormat="1" ht="14.25" hidden="1">
      <c r="A94" s="156"/>
      <c r="B94" s="230"/>
      <c r="C94" s="203"/>
      <c r="D94" s="210"/>
      <c r="E94" s="157" t="s">
        <v>160</v>
      </c>
      <c r="F94" s="238"/>
      <c r="G94" s="240"/>
      <c r="H94" s="210" t="e">
        <f t="shared" si="3"/>
        <v>#DIV/0!</v>
      </c>
    </row>
    <row r="95" spans="1:8" s="98" customFormat="1" ht="14.25" hidden="1">
      <c r="A95" s="156"/>
      <c r="B95" s="230"/>
      <c r="C95" s="203"/>
      <c r="D95" s="210"/>
      <c r="E95" s="157" t="s">
        <v>161</v>
      </c>
      <c r="F95" s="238"/>
      <c r="G95" s="240"/>
      <c r="H95" s="210" t="e">
        <f t="shared" si="3"/>
        <v>#DIV/0!</v>
      </c>
    </row>
    <row r="96" spans="1:8" s="98" customFormat="1" ht="14.25" hidden="1">
      <c r="A96" s="156"/>
      <c r="B96" s="230"/>
      <c r="C96" s="203"/>
      <c r="D96" s="210"/>
      <c r="E96" s="157" t="s">
        <v>162</v>
      </c>
      <c r="F96" s="238"/>
      <c r="G96" s="240"/>
      <c r="H96" s="210" t="e">
        <f t="shared" si="3"/>
        <v>#DIV/0!</v>
      </c>
    </row>
    <row r="97" spans="1:8" s="98" customFormat="1" ht="14.25" hidden="1">
      <c r="A97" s="156"/>
      <c r="B97" s="230"/>
      <c r="C97" s="203"/>
      <c r="D97" s="210"/>
      <c r="E97" s="157" t="s">
        <v>163</v>
      </c>
      <c r="F97" s="238"/>
      <c r="G97" s="240"/>
      <c r="H97" s="210" t="e">
        <f t="shared" si="3"/>
        <v>#DIV/0!</v>
      </c>
    </row>
    <row r="98" spans="1:8" s="98" customFormat="1" ht="14.25" hidden="1">
      <c r="A98" s="156" t="s">
        <v>164</v>
      </c>
      <c r="B98" s="230"/>
      <c r="C98" s="203">
        <v>0</v>
      </c>
      <c r="D98" s="210"/>
      <c r="E98" s="156" t="s">
        <v>165</v>
      </c>
      <c r="F98" s="238"/>
      <c r="G98" s="239"/>
      <c r="H98" s="210" t="e">
        <f t="shared" si="3"/>
        <v>#DIV/0!</v>
      </c>
    </row>
    <row r="99" spans="1:8" s="98" customFormat="1" ht="14.25" hidden="1">
      <c r="A99" s="157" t="s">
        <v>166</v>
      </c>
      <c r="B99" s="230"/>
      <c r="C99" s="197">
        <v>0</v>
      </c>
      <c r="D99" s="210"/>
      <c r="E99" s="157" t="s">
        <v>167</v>
      </c>
      <c r="F99" s="238"/>
      <c r="G99" s="240"/>
      <c r="H99" s="210" t="e">
        <f t="shared" si="3"/>
        <v>#DIV/0!</v>
      </c>
    </row>
    <row r="100" spans="1:8" s="98" customFormat="1" ht="14.25" hidden="1">
      <c r="A100" s="157" t="s">
        <v>168</v>
      </c>
      <c r="B100" s="230"/>
      <c r="C100" s="197">
        <v>0</v>
      </c>
      <c r="D100" s="210"/>
      <c r="E100" s="157" t="s">
        <v>169</v>
      </c>
      <c r="F100" s="238"/>
      <c r="G100" s="240"/>
      <c r="H100" s="210" t="e">
        <f t="shared" si="3"/>
        <v>#DIV/0!</v>
      </c>
    </row>
    <row r="101" spans="1:8" s="98" customFormat="1" ht="14.25" hidden="1">
      <c r="A101" s="165"/>
      <c r="B101" s="230"/>
      <c r="C101" s="218"/>
      <c r="D101" s="210"/>
      <c r="E101" s="157" t="s">
        <v>170</v>
      </c>
      <c r="F101" s="238"/>
      <c r="G101" s="240"/>
      <c r="H101" s="210" t="e">
        <f t="shared" si="3"/>
        <v>#DIV/0!</v>
      </c>
    </row>
    <row r="102" spans="1:8" s="98" customFormat="1" ht="14.25" hidden="1">
      <c r="A102" s="165"/>
      <c r="B102" s="230"/>
      <c r="C102" s="218"/>
      <c r="D102" s="210"/>
      <c r="E102" s="157" t="s">
        <v>171</v>
      </c>
      <c r="F102" s="238"/>
      <c r="G102" s="240"/>
      <c r="H102" s="210" t="e">
        <f t="shared" si="3"/>
        <v>#DIV/0!</v>
      </c>
    </row>
    <row r="103" spans="1:8" s="98" customFormat="1" ht="14.25" hidden="1">
      <c r="A103" s="156" t="s">
        <v>242</v>
      </c>
      <c r="B103" s="230"/>
      <c r="C103" s="203">
        <v>0</v>
      </c>
      <c r="D103" s="210"/>
      <c r="E103" s="156" t="s">
        <v>172</v>
      </c>
      <c r="F103" s="238"/>
      <c r="G103" s="239"/>
      <c r="H103" s="210" t="e">
        <f t="shared" si="3"/>
        <v>#DIV/0!</v>
      </c>
    </row>
    <row r="104" spans="1:8" s="98" customFormat="1" ht="14.25" hidden="1">
      <c r="A104" s="157" t="s">
        <v>173</v>
      </c>
      <c r="B104" s="230"/>
      <c r="C104" s="197">
        <v>0</v>
      </c>
      <c r="D104" s="210"/>
      <c r="E104" s="157" t="s">
        <v>167</v>
      </c>
      <c r="F104" s="238"/>
      <c r="G104" s="240">
        <v>0</v>
      </c>
      <c r="H104" s="210" t="e">
        <f t="shared" si="3"/>
        <v>#DIV/0!</v>
      </c>
    </row>
    <row r="105" spans="1:8" s="98" customFormat="1" ht="14.25" hidden="1">
      <c r="A105" s="157" t="s">
        <v>174</v>
      </c>
      <c r="B105" s="230"/>
      <c r="C105" s="197">
        <v>0</v>
      </c>
      <c r="D105" s="210"/>
      <c r="E105" s="157" t="s">
        <v>169</v>
      </c>
      <c r="F105" s="238"/>
      <c r="G105" s="240">
        <v>0</v>
      </c>
      <c r="H105" s="210" t="e">
        <f t="shared" si="3"/>
        <v>#DIV/0!</v>
      </c>
    </row>
    <row r="106" spans="1:8" s="98" customFormat="1" ht="14.25" hidden="1">
      <c r="A106" s="165"/>
      <c r="B106" s="230"/>
      <c r="C106" s="218"/>
      <c r="D106" s="210"/>
      <c r="E106" s="157" t="s">
        <v>175</v>
      </c>
      <c r="F106" s="238"/>
      <c r="G106" s="240">
        <v>0</v>
      </c>
      <c r="H106" s="210" t="e">
        <f t="shared" si="3"/>
        <v>#DIV/0!</v>
      </c>
    </row>
    <row r="107" spans="1:8" s="98" customFormat="1" ht="14.25" hidden="1">
      <c r="A107" s="165"/>
      <c r="B107" s="230"/>
      <c r="C107" s="218"/>
      <c r="D107" s="210"/>
      <c r="E107" s="157" t="s">
        <v>125</v>
      </c>
      <c r="F107" s="238"/>
      <c r="G107" s="240">
        <v>0</v>
      </c>
      <c r="H107" s="210" t="e">
        <f t="shared" si="3"/>
        <v>#DIV/0!</v>
      </c>
    </row>
    <row r="108" spans="1:8" s="98" customFormat="1" ht="14.25" hidden="1">
      <c r="A108" s="165"/>
      <c r="B108" s="230"/>
      <c r="C108" s="218"/>
      <c r="D108" s="210"/>
      <c r="E108" s="157" t="s">
        <v>176</v>
      </c>
      <c r="F108" s="238"/>
      <c r="G108" s="240">
        <v>0</v>
      </c>
      <c r="H108" s="210" t="e">
        <f t="shared" si="3"/>
        <v>#DIV/0!</v>
      </c>
    </row>
    <row r="109" spans="1:8" s="98" customFormat="1" ht="14.25">
      <c r="A109" s="154" t="s">
        <v>263</v>
      </c>
      <c r="B109" s="230"/>
      <c r="C109" s="203"/>
      <c r="D109" s="210"/>
      <c r="E109" s="154" t="s">
        <v>265</v>
      </c>
      <c r="F109" s="238">
        <v>119</v>
      </c>
      <c r="G109" s="239">
        <v>36</v>
      </c>
      <c r="H109" s="210">
        <f t="shared" si="3"/>
        <v>30.252100840336134</v>
      </c>
    </row>
    <row r="110" spans="1:8" s="98" customFormat="1" ht="14.25" hidden="1">
      <c r="A110" s="154" t="s">
        <v>177</v>
      </c>
      <c r="B110" s="230"/>
      <c r="C110" s="197">
        <v>0</v>
      </c>
      <c r="D110" s="210"/>
      <c r="E110" s="154" t="s">
        <v>80</v>
      </c>
      <c r="F110" s="238"/>
      <c r="G110" s="240">
        <v>0</v>
      </c>
      <c r="H110" s="210" t="e">
        <f t="shared" si="3"/>
        <v>#DIV/0!</v>
      </c>
    </row>
    <row r="111" spans="1:8" s="98" customFormat="1" ht="14.25" hidden="1">
      <c r="A111" s="154" t="s">
        <v>178</v>
      </c>
      <c r="B111" s="230"/>
      <c r="C111" s="197">
        <v>0</v>
      </c>
      <c r="D111" s="210"/>
      <c r="E111" s="154" t="s">
        <v>179</v>
      </c>
      <c r="F111" s="238"/>
      <c r="G111" s="240">
        <v>0</v>
      </c>
      <c r="H111" s="210" t="e">
        <f t="shared" si="3"/>
        <v>#DIV/0!</v>
      </c>
    </row>
    <row r="112" spans="1:8" s="98" customFormat="1" ht="14.25" hidden="1">
      <c r="A112" s="154"/>
      <c r="B112" s="230"/>
      <c r="C112" s="203"/>
      <c r="D112" s="210"/>
      <c r="E112" s="154" t="s">
        <v>180</v>
      </c>
      <c r="F112" s="238"/>
      <c r="G112" s="240">
        <v>0</v>
      </c>
      <c r="H112" s="210" t="e">
        <f t="shared" si="3"/>
        <v>#DIV/0!</v>
      </c>
    </row>
    <row r="113" spans="1:8" s="98" customFormat="1" ht="14.25" hidden="1">
      <c r="A113" s="154"/>
      <c r="B113" s="230"/>
      <c r="C113" s="203"/>
      <c r="D113" s="210"/>
      <c r="E113" s="154" t="s">
        <v>181</v>
      </c>
      <c r="F113" s="238"/>
      <c r="G113" s="240">
        <v>0</v>
      </c>
      <c r="H113" s="210" t="e">
        <f t="shared" si="3"/>
        <v>#DIV/0!</v>
      </c>
    </row>
    <row r="114" spans="1:8" s="98" customFormat="1" ht="14.25">
      <c r="A114" s="154" t="s">
        <v>182</v>
      </c>
      <c r="B114" s="230"/>
      <c r="C114" s="203"/>
      <c r="D114" s="210"/>
      <c r="E114" s="154" t="s">
        <v>183</v>
      </c>
      <c r="F114" s="238"/>
      <c r="G114" s="239"/>
      <c r="H114" s="210"/>
    </row>
    <row r="115" spans="1:8" s="98" customFormat="1" ht="14.25" hidden="1">
      <c r="A115" s="156" t="s">
        <v>184</v>
      </c>
      <c r="B115" s="230"/>
      <c r="C115" s="203">
        <v>0</v>
      </c>
      <c r="D115" s="210" t="e">
        <f aca="true" t="shared" si="4" ref="D115:D131">C115/B115*100</f>
        <v>#DIV/0!</v>
      </c>
      <c r="E115" s="156" t="s">
        <v>185</v>
      </c>
      <c r="F115" s="238"/>
      <c r="G115" s="239">
        <v>0</v>
      </c>
      <c r="H115" s="210" t="e">
        <f t="shared" si="3"/>
        <v>#DIV/0!</v>
      </c>
    </row>
    <row r="116" spans="1:8" s="98" customFormat="1" ht="14.25" hidden="1">
      <c r="A116" s="157" t="s">
        <v>186</v>
      </c>
      <c r="B116" s="230"/>
      <c r="C116" s="197">
        <v>0</v>
      </c>
      <c r="D116" s="210" t="e">
        <f t="shared" si="4"/>
        <v>#DIV/0!</v>
      </c>
      <c r="E116" s="157" t="s">
        <v>187</v>
      </c>
      <c r="F116" s="238"/>
      <c r="G116" s="240">
        <v>0</v>
      </c>
      <c r="H116" s="210" t="e">
        <f t="shared" si="3"/>
        <v>#DIV/0!</v>
      </c>
    </row>
    <row r="117" spans="1:8" s="98" customFormat="1" ht="14.25" hidden="1">
      <c r="A117" s="157" t="s">
        <v>188</v>
      </c>
      <c r="B117" s="230"/>
      <c r="C117" s="197">
        <v>0</v>
      </c>
      <c r="D117" s="210" t="e">
        <f t="shared" si="4"/>
        <v>#DIV/0!</v>
      </c>
      <c r="E117" s="157" t="s">
        <v>189</v>
      </c>
      <c r="F117" s="238"/>
      <c r="G117" s="240">
        <v>0</v>
      </c>
      <c r="H117" s="210" t="e">
        <f t="shared" si="3"/>
        <v>#DIV/0!</v>
      </c>
    </row>
    <row r="118" spans="1:8" s="98" customFormat="1" ht="14.25" hidden="1">
      <c r="A118" s="157" t="s">
        <v>190</v>
      </c>
      <c r="B118" s="230"/>
      <c r="C118" s="197">
        <v>0</v>
      </c>
      <c r="D118" s="210" t="e">
        <f t="shared" si="4"/>
        <v>#DIV/0!</v>
      </c>
      <c r="E118" s="157" t="s">
        <v>191</v>
      </c>
      <c r="F118" s="238"/>
      <c r="G118" s="240">
        <v>0</v>
      </c>
      <c r="H118" s="210" t="e">
        <f t="shared" si="3"/>
        <v>#DIV/0!</v>
      </c>
    </row>
    <row r="119" spans="1:8" s="98" customFormat="1" ht="14.25" hidden="1">
      <c r="A119" s="157"/>
      <c r="B119" s="230"/>
      <c r="C119" s="203"/>
      <c r="D119" s="210" t="e">
        <f t="shared" si="4"/>
        <v>#DIV/0!</v>
      </c>
      <c r="E119" s="157" t="s">
        <v>192</v>
      </c>
      <c r="F119" s="238"/>
      <c r="G119" s="240">
        <v>0</v>
      </c>
      <c r="H119" s="210" t="e">
        <f t="shared" si="3"/>
        <v>#DIV/0!</v>
      </c>
    </row>
    <row r="120" spans="1:8" s="98" customFormat="1" ht="14.25" hidden="1">
      <c r="A120" s="157"/>
      <c r="B120" s="230"/>
      <c r="C120" s="203"/>
      <c r="D120" s="210" t="e">
        <f t="shared" si="4"/>
        <v>#DIV/0!</v>
      </c>
      <c r="E120" s="156" t="s">
        <v>27</v>
      </c>
      <c r="F120" s="238"/>
      <c r="G120" s="239">
        <v>0</v>
      </c>
      <c r="H120" s="210" t="e">
        <f t="shared" si="3"/>
        <v>#DIV/0!</v>
      </c>
    </row>
    <row r="121" spans="1:8" s="98" customFormat="1" ht="14.25" hidden="1">
      <c r="A121" s="157"/>
      <c r="B121" s="230"/>
      <c r="C121" s="203"/>
      <c r="D121" s="210" t="e">
        <f t="shared" si="4"/>
        <v>#DIV/0!</v>
      </c>
      <c r="E121" s="156" t="s">
        <v>76</v>
      </c>
      <c r="F121" s="238"/>
      <c r="G121" s="239">
        <v>0</v>
      </c>
      <c r="H121" s="210" t="e">
        <f t="shared" si="3"/>
        <v>#DIV/0!</v>
      </c>
    </row>
    <row r="122" spans="1:8" s="98" customFormat="1" ht="14.25" hidden="1">
      <c r="A122" s="156" t="s">
        <v>193</v>
      </c>
      <c r="B122" s="230"/>
      <c r="C122" s="197">
        <v>0</v>
      </c>
      <c r="D122" s="210" t="e">
        <f t="shared" si="4"/>
        <v>#DIV/0!</v>
      </c>
      <c r="E122" s="157" t="s">
        <v>194</v>
      </c>
      <c r="F122" s="238"/>
      <c r="G122" s="240">
        <v>0</v>
      </c>
      <c r="H122" s="210" t="e">
        <f t="shared" si="3"/>
        <v>#DIV/0!</v>
      </c>
    </row>
    <row r="123" spans="1:8" s="98" customFormat="1" ht="14.25" hidden="1">
      <c r="A123" s="156" t="s">
        <v>195</v>
      </c>
      <c r="B123" s="230"/>
      <c r="C123" s="197">
        <v>0</v>
      </c>
      <c r="D123" s="210" t="e">
        <f t="shared" si="4"/>
        <v>#DIV/0!</v>
      </c>
      <c r="E123" s="157" t="s">
        <v>196</v>
      </c>
      <c r="F123" s="238"/>
      <c r="G123" s="240">
        <v>0</v>
      </c>
      <c r="H123" s="210" t="e">
        <f t="shared" si="3"/>
        <v>#DIV/0!</v>
      </c>
    </row>
    <row r="124" spans="1:8" s="98" customFormat="1" ht="14.25" hidden="1">
      <c r="A124" s="157"/>
      <c r="B124" s="230"/>
      <c r="C124" s="203"/>
      <c r="D124" s="210" t="e">
        <f t="shared" si="4"/>
        <v>#DIV/0!</v>
      </c>
      <c r="E124" s="156" t="s">
        <v>77</v>
      </c>
      <c r="F124" s="238"/>
      <c r="G124" s="239">
        <v>0</v>
      </c>
      <c r="H124" s="210" t="e">
        <f t="shared" si="3"/>
        <v>#DIV/0!</v>
      </c>
    </row>
    <row r="125" spans="1:8" s="98" customFormat="1" ht="14.25" hidden="1">
      <c r="A125" s="156" t="s">
        <v>197</v>
      </c>
      <c r="B125" s="230"/>
      <c r="C125" s="197">
        <v>0</v>
      </c>
      <c r="D125" s="210" t="e">
        <f t="shared" si="4"/>
        <v>#DIV/0!</v>
      </c>
      <c r="E125" s="157" t="s">
        <v>198</v>
      </c>
      <c r="F125" s="238"/>
      <c r="G125" s="240">
        <v>0</v>
      </c>
      <c r="H125" s="210" t="e">
        <f t="shared" si="3"/>
        <v>#DIV/0!</v>
      </c>
    </row>
    <row r="126" spans="1:8" s="98" customFormat="1" ht="24" hidden="1">
      <c r="A126" s="156" t="s">
        <v>199</v>
      </c>
      <c r="B126" s="230"/>
      <c r="C126" s="197">
        <v>0</v>
      </c>
      <c r="D126" s="210" t="e">
        <f t="shared" si="4"/>
        <v>#DIV/0!</v>
      </c>
      <c r="E126" s="156" t="s">
        <v>200</v>
      </c>
      <c r="F126" s="238"/>
      <c r="G126" s="239">
        <v>0</v>
      </c>
      <c r="H126" s="210" t="e">
        <f t="shared" si="3"/>
        <v>#DIV/0!</v>
      </c>
    </row>
    <row r="127" spans="1:8" s="98" customFormat="1" ht="14.25" hidden="1">
      <c r="A127" s="157"/>
      <c r="B127" s="230"/>
      <c r="C127" s="203"/>
      <c r="D127" s="210" t="e">
        <f t="shared" si="4"/>
        <v>#DIV/0!</v>
      </c>
      <c r="E127" s="157" t="s">
        <v>201</v>
      </c>
      <c r="F127" s="238"/>
      <c r="G127" s="240">
        <v>0</v>
      </c>
      <c r="H127" s="210" t="e">
        <f t="shared" si="3"/>
        <v>#DIV/0!</v>
      </c>
    </row>
    <row r="128" spans="1:8" s="98" customFormat="1" ht="14.25" hidden="1">
      <c r="A128" s="157"/>
      <c r="B128" s="230"/>
      <c r="C128" s="203"/>
      <c r="D128" s="210" t="e">
        <f t="shared" si="4"/>
        <v>#DIV/0!</v>
      </c>
      <c r="E128" s="157" t="s">
        <v>202</v>
      </c>
      <c r="F128" s="238"/>
      <c r="G128" s="240">
        <v>0</v>
      </c>
      <c r="H128" s="210" t="e">
        <f t="shared" si="3"/>
        <v>#DIV/0!</v>
      </c>
    </row>
    <row r="129" spans="1:8" s="98" customFormat="1" ht="14.25" hidden="1">
      <c r="A129" s="157"/>
      <c r="B129" s="230"/>
      <c r="C129" s="203"/>
      <c r="D129" s="210" t="e">
        <f t="shared" si="4"/>
        <v>#DIV/0!</v>
      </c>
      <c r="E129" s="157" t="s">
        <v>203</v>
      </c>
      <c r="F129" s="238"/>
      <c r="G129" s="240">
        <v>0</v>
      </c>
      <c r="H129" s="210" t="e">
        <f t="shared" si="3"/>
        <v>#DIV/0!</v>
      </c>
    </row>
    <row r="130" spans="1:8" s="98" customFormat="1" ht="24" hidden="1">
      <c r="A130" s="157"/>
      <c r="B130" s="230"/>
      <c r="C130" s="203"/>
      <c r="D130" s="210" t="e">
        <f t="shared" si="4"/>
        <v>#DIV/0!</v>
      </c>
      <c r="E130" s="157" t="s">
        <v>204</v>
      </c>
      <c r="F130" s="238"/>
      <c r="G130" s="240">
        <v>0</v>
      </c>
      <c r="H130" s="210" t="e">
        <f t="shared" si="3"/>
        <v>#DIV/0!</v>
      </c>
    </row>
    <row r="131" spans="1:8" s="98" customFormat="1" ht="14.25">
      <c r="A131" s="99" t="s">
        <v>264</v>
      </c>
      <c r="B131" s="230">
        <f>B133+B134+B141</f>
        <v>65</v>
      </c>
      <c r="C131" s="230">
        <v>134</v>
      </c>
      <c r="D131" s="210">
        <f t="shared" si="4"/>
        <v>206.15384615384613</v>
      </c>
      <c r="E131" s="99" t="s">
        <v>264</v>
      </c>
      <c r="F131" s="238">
        <f>F132+F134+F141</f>
        <v>27</v>
      </c>
      <c r="G131" s="209">
        <v>49</v>
      </c>
      <c r="H131" s="210">
        <f t="shared" si="3"/>
        <v>181.4814814814815</v>
      </c>
    </row>
    <row r="132" spans="1:8" s="98" customFormat="1" ht="14.25">
      <c r="A132" s="154"/>
      <c r="B132" s="230"/>
      <c r="C132" s="230"/>
      <c r="D132" s="210"/>
      <c r="E132" s="154" t="s">
        <v>266</v>
      </c>
      <c r="F132" s="238">
        <f>F133</f>
        <v>27</v>
      </c>
      <c r="G132" s="209">
        <v>49</v>
      </c>
      <c r="H132" s="210">
        <f t="shared" si="3"/>
        <v>181.4814814814815</v>
      </c>
    </row>
    <row r="133" spans="1:8" s="98" customFormat="1" ht="14.25">
      <c r="A133" s="154" t="s">
        <v>267</v>
      </c>
      <c r="B133" s="230"/>
      <c r="C133" s="197"/>
      <c r="D133" s="210"/>
      <c r="E133" s="154" t="s">
        <v>205</v>
      </c>
      <c r="F133" s="238">
        <v>27</v>
      </c>
      <c r="G133" s="240">
        <v>49</v>
      </c>
      <c r="H133" s="210">
        <f t="shared" si="3"/>
        <v>181.4814814814815</v>
      </c>
    </row>
    <row r="134" spans="1:8" s="98" customFormat="1" ht="14.25">
      <c r="A134" s="154" t="s">
        <v>268</v>
      </c>
      <c r="B134" s="230">
        <v>35</v>
      </c>
      <c r="C134" s="197">
        <v>57</v>
      </c>
      <c r="D134" s="210">
        <f aca="true" t="shared" si="5" ref="D134:D142">C134/B134*100</f>
        <v>162.85714285714286</v>
      </c>
      <c r="E134" s="154" t="s">
        <v>271</v>
      </c>
      <c r="F134" s="238"/>
      <c r="G134" s="239"/>
      <c r="H134" s="210"/>
    </row>
    <row r="135" spans="1:8" s="98" customFormat="1" ht="14.25" hidden="1">
      <c r="A135" s="154"/>
      <c r="B135" s="230"/>
      <c r="C135" s="203"/>
      <c r="D135" s="210" t="e">
        <f t="shared" si="5"/>
        <v>#DIV/0!</v>
      </c>
      <c r="E135" s="154" t="s">
        <v>206</v>
      </c>
      <c r="F135" s="238"/>
      <c r="G135" s="240">
        <v>0</v>
      </c>
      <c r="H135" s="210"/>
    </row>
    <row r="136" spans="1:8" s="98" customFormat="1" ht="14.25" hidden="1">
      <c r="A136" s="154"/>
      <c r="B136" s="230"/>
      <c r="C136" s="203"/>
      <c r="D136" s="210" t="e">
        <f t="shared" si="5"/>
        <v>#DIV/0!</v>
      </c>
      <c r="E136" s="154" t="s">
        <v>207</v>
      </c>
      <c r="F136" s="238"/>
      <c r="G136" s="240">
        <v>0</v>
      </c>
      <c r="H136" s="210"/>
    </row>
    <row r="137" spans="1:8" s="98" customFormat="1" ht="14.25" hidden="1">
      <c r="A137" s="154"/>
      <c r="B137" s="230"/>
      <c r="C137" s="203"/>
      <c r="D137" s="210" t="e">
        <f t="shared" si="5"/>
        <v>#DIV/0!</v>
      </c>
      <c r="E137" s="154" t="s">
        <v>208</v>
      </c>
      <c r="F137" s="238"/>
      <c r="G137" s="240">
        <v>0</v>
      </c>
      <c r="H137" s="210"/>
    </row>
    <row r="138" spans="1:8" s="98" customFormat="1" ht="14.25" hidden="1">
      <c r="A138" s="154"/>
      <c r="B138" s="230"/>
      <c r="C138" s="203"/>
      <c r="D138" s="210" t="e">
        <f t="shared" si="5"/>
        <v>#DIV/0!</v>
      </c>
      <c r="E138" s="154" t="s">
        <v>209</v>
      </c>
      <c r="F138" s="238"/>
      <c r="G138" s="240">
        <v>0</v>
      </c>
      <c r="H138" s="210"/>
    </row>
    <row r="139" spans="1:8" s="98" customFormat="1" ht="14.25" hidden="1">
      <c r="A139" s="154"/>
      <c r="B139" s="230"/>
      <c r="C139" s="203"/>
      <c r="D139" s="210" t="e">
        <f t="shared" si="5"/>
        <v>#DIV/0!</v>
      </c>
      <c r="E139" s="154" t="s">
        <v>210</v>
      </c>
      <c r="F139" s="238"/>
      <c r="G139" s="240">
        <v>0</v>
      </c>
      <c r="H139" s="210"/>
    </row>
    <row r="140" spans="1:8" s="98" customFormat="1" ht="14.25" hidden="1">
      <c r="A140" s="154"/>
      <c r="B140" s="230"/>
      <c r="C140" s="203"/>
      <c r="D140" s="210" t="e">
        <f t="shared" si="5"/>
        <v>#DIV/0!</v>
      </c>
      <c r="E140" s="154" t="s">
        <v>211</v>
      </c>
      <c r="F140" s="238"/>
      <c r="G140" s="240">
        <v>0</v>
      </c>
      <c r="H140" s="210"/>
    </row>
    <row r="141" spans="1:8" s="98" customFormat="1" ht="14.25">
      <c r="A141" s="154" t="s">
        <v>269</v>
      </c>
      <c r="B141" s="230">
        <v>30</v>
      </c>
      <c r="C141" s="197">
        <v>77</v>
      </c>
      <c r="D141" s="210">
        <f t="shared" si="5"/>
        <v>256.6666666666667</v>
      </c>
      <c r="E141" s="154" t="s">
        <v>270</v>
      </c>
      <c r="F141" s="238"/>
      <c r="G141" s="239"/>
      <c r="H141" s="210"/>
    </row>
    <row r="142" spans="1:8" s="98" customFormat="1" ht="14.25">
      <c r="A142" s="99" t="s">
        <v>61</v>
      </c>
      <c r="B142" s="230">
        <f>B143+B145</f>
        <v>265</v>
      </c>
      <c r="C142" s="230">
        <v>250</v>
      </c>
      <c r="D142" s="210">
        <f t="shared" si="5"/>
        <v>94.33962264150944</v>
      </c>
      <c r="E142" s="99" t="s">
        <v>272</v>
      </c>
      <c r="F142" s="238">
        <f>F143+F145</f>
        <v>1904</v>
      </c>
      <c r="G142" s="209">
        <v>2866</v>
      </c>
      <c r="H142" s="210">
        <f aca="true" t="shared" si="6" ref="H142:H161">G142/F142*100</f>
        <v>150.5252100840336</v>
      </c>
    </row>
    <row r="143" spans="1:8" s="98" customFormat="1" ht="27">
      <c r="A143" s="154" t="s">
        <v>212</v>
      </c>
      <c r="B143" s="230"/>
      <c r="C143" s="230"/>
      <c r="D143" s="210"/>
      <c r="E143" s="154" t="s">
        <v>213</v>
      </c>
      <c r="F143" s="238"/>
      <c r="G143" s="209"/>
      <c r="H143" s="210"/>
    </row>
    <row r="144" spans="1:8" s="98" customFormat="1" ht="14.25">
      <c r="A144" s="154" t="s">
        <v>214</v>
      </c>
      <c r="B144" s="230"/>
      <c r="C144" s="230"/>
      <c r="D144" s="210"/>
      <c r="E144" s="154" t="s">
        <v>215</v>
      </c>
      <c r="F144" s="238"/>
      <c r="G144" s="209"/>
      <c r="H144" s="210"/>
    </row>
    <row r="145" spans="1:8" s="98" customFormat="1" ht="14.25">
      <c r="A145" s="154" t="s">
        <v>274</v>
      </c>
      <c r="B145" s="230">
        <f>B146+B147</f>
        <v>265</v>
      </c>
      <c r="C145" s="230">
        <v>250</v>
      </c>
      <c r="D145" s="210">
        <f>C145/B145*100</f>
        <v>94.33962264150944</v>
      </c>
      <c r="E145" s="154" t="s">
        <v>273</v>
      </c>
      <c r="F145" s="238">
        <f>F146+F147+F148+F150+F153+F155+F156</f>
        <v>1904</v>
      </c>
      <c r="G145" s="244">
        <v>2866</v>
      </c>
      <c r="H145" s="210">
        <f t="shared" si="6"/>
        <v>150.5252100840336</v>
      </c>
    </row>
    <row r="146" spans="1:8" s="98" customFormat="1" ht="14.25">
      <c r="A146" s="154" t="s">
        <v>216</v>
      </c>
      <c r="B146" s="230">
        <v>225</v>
      </c>
      <c r="C146" s="230">
        <v>213</v>
      </c>
      <c r="D146" s="210">
        <f>C146/B146*100</f>
        <v>94.66666666666667</v>
      </c>
      <c r="E146" s="154" t="s">
        <v>217</v>
      </c>
      <c r="F146" s="238">
        <v>903</v>
      </c>
      <c r="G146" s="209">
        <v>1126</v>
      </c>
      <c r="H146" s="210">
        <f t="shared" si="6"/>
        <v>124.69545957918051</v>
      </c>
    </row>
    <row r="147" spans="1:12" s="87" customFormat="1" ht="14.25">
      <c r="A147" s="154" t="s">
        <v>218</v>
      </c>
      <c r="B147" s="230">
        <v>40</v>
      </c>
      <c r="C147" s="230">
        <v>37</v>
      </c>
      <c r="D147" s="210">
        <f>C147/B147*100</f>
        <v>92.5</v>
      </c>
      <c r="E147" s="154" t="s">
        <v>219</v>
      </c>
      <c r="F147" s="238">
        <v>122</v>
      </c>
      <c r="G147" s="209">
        <v>227</v>
      </c>
      <c r="H147" s="210">
        <f t="shared" si="6"/>
        <v>186.0655737704918</v>
      </c>
      <c r="K147" s="98"/>
      <c r="L147" s="98"/>
    </row>
    <row r="148" spans="1:12" s="87" customFormat="1" ht="14.25">
      <c r="A148" s="149"/>
      <c r="B148" s="230"/>
      <c r="C148" s="231"/>
      <c r="D148" s="210"/>
      <c r="E148" s="149" t="s">
        <v>220</v>
      </c>
      <c r="F148" s="238">
        <v>390</v>
      </c>
      <c r="G148" s="209">
        <v>437</v>
      </c>
      <c r="H148" s="210">
        <f t="shared" si="6"/>
        <v>112.05128205128206</v>
      </c>
      <c r="K148" s="98"/>
      <c r="L148" s="98"/>
    </row>
    <row r="149" spans="1:12" s="87" customFormat="1" ht="27" hidden="1">
      <c r="A149" s="149"/>
      <c r="B149" s="230"/>
      <c r="C149" s="230"/>
      <c r="D149" s="210"/>
      <c r="E149" s="149" t="s">
        <v>221</v>
      </c>
      <c r="F149" s="238">
        <v>0</v>
      </c>
      <c r="G149" s="209">
        <v>0</v>
      </c>
      <c r="H149" s="210" t="e">
        <f t="shared" si="6"/>
        <v>#DIV/0!</v>
      </c>
      <c r="K149" s="98"/>
      <c r="L149" s="98"/>
    </row>
    <row r="150" spans="1:12" s="87" customFormat="1" ht="27">
      <c r="A150" s="149"/>
      <c r="B150" s="230"/>
      <c r="C150" s="230"/>
      <c r="D150" s="210"/>
      <c r="E150" s="149" t="s">
        <v>222</v>
      </c>
      <c r="F150" s="238">
        <v>143</v>
      </c>
      <c r="G150" s="209">
        <v>272</v>
      </c>
      <c r="H150" s="210">
        <f t="shared" si="6"/>
        <v>190.2097902097902</v>
      </c>
      <c r="K150" s="100"/>
      <c r="L150" s="98"/>
    </row>
    <row r="151" spans="1:12" s="87" customFormat="1" ht="27" hidden="1">
      <c r="A151" s="149"/>
      <c r="B151" s="230"/>
      <c r="C151" s="230"/>
      <c r="D151" s="210"/>
      <c r="E151" s="149" t="s">
        <v>223</v>
      </c>
      <c r="F151" s="238">
        <v>0</v>
      </c>
      <c r="G151" s="209">
        <v>0</v>
      </c>
      <c r="H151" s="210" t="e">
        <f t="shared" si="6"/>
        <v>#DIV/0!</v>
      </c>
      <c r="K151" s="98"/>
      <c r="L151" s="98"/>
    </row>
    <row r="152" spans="1:12" s="87" customFormat="1" ht="27" hidden="1">
      <c r="A152" s="149"/>
      <c r="B152" s="230"/>
      <c r="C152" s="230"/>
      <c r="D152" s="210"/>
      <c r="E152" s="149" t="s">
        <v>224</v>
      </c>
      <c r="F152" s="238">
        <v>0</v>
      </c>
      <c r="G152" s="209">
        <v>0</v>
      </c>
      <c r="H152" s="210" t="e">
        <f t="shared" si="6"/>
        <v>#DIV/0!</v>
      </c>
      <c r="K152" s="98"/>
      <c r="L152" s="98"/>
    </row>
    <row r="153" spans="1:12" s="87" customFormat="1" ht="14.25">
      <c r="A153" s="149"/>
      <c r="B153" s="230"/>
      <c r="C153" s="230"/>
      <c r="D153" s="210"/>
      <c r="E153" s="149" t="s">
        <v>225</v>
      </c>
      <c r="F153" s="238">
        <v>2</v>
      </c>
      <c r="G153" s="209">
        <v>5</v>
      </c>
      <c r="H153" s="210">
        <f t="shared" si="6"/>
        <v>250</v>
      </c>
      <c r="K153" s="98"/>
      <c r="L153" s="98"/>
    </row>
    <row r="154" spans="1:12" s="87" customFormat="1" ht="14.25" hidden="1">
      <c r="A154" s="149"/>
      <c r="B154" s="230"/>
      <c r="C154" s="230"/>
      <c r="D154" s="210"/>
      <c r="E154" s="149" t="s">
        <v>226</v>
      </c>
      <c r="F154" s="238">
        <v>0</v>
      </c>
      <c r="G154" s="209">
        <v>0</v>
      </c>
      <c r="H154" s="210" t="e">
        <f t="shared" si="6"/>
        <v>#DIV/0!</v>
      </c>
      <c r="K154" s="98"/>
      <c r="L154" s="98"/>
    </row>
    <row r="155" spans="1:12" s="87" customFormat="1" ht="27">
      <c r="A155" s="149"/>
      <c r="B155" s="230"/>
      <c r="C155" s="230"/>
      <c r="D155" s="210"/>
      <c r="E155" s="149" t="s">
        <v>227</v>
      </c>
      <c r="F155" s="238"/>
      <c r="G155" s="209">
        <v>54</v>
      </c>
      <c r="H155" s="210"/>
      <c r="K155" s="98"/>
      <c r="L155" s="98"/>
    </row>
    <row r="156" spans="1:12" s="87" customFormat="1" ht="27">
      <c r="A156" s="149"/>
      <c r="B156" s="230"/>
      <c r="C156" s="230"/>
      <c r="D156" s="210"/>
      <c r="E156" s="149" t="s">
        <v>228</v>
      </c>
      <c r="F156" s="238">
        <v>344</v>
      </c>
      <c r="G156" s="209">
        <v>745</v>
      </c>
      <c r="H156" s="210">
        <f t="shared" si="6"/>
        <v>216.56976744186048</v>
      </c>
      <c r="K156" s="98"/>
      <c r="L156" s="98"/>
    </row>
    <row r="157" spans="1:12" s="87" customFormat="1" ht="14.25">
      <c r="A157" s="99" t="s">
        <v>355</v>
      </c>
      <c r="B157" s="192"/>
      <c r="C157" s="230"/>
      <c r="D157" s="210"/>
      <c r="E157" s="99" t="s">
        <v>354</v>
      </c>
      <c r="F157" s="238">
        <v>5</v>
      </c>
      <c r="G157" s="209"/>
      <c r="H157" s="210">
        <f t="shared" si="6"/>
        <v>0</v>
      </c>
      <c r="K157" s="98"/>
      <c r="L157" s="98"/>
    </row>
    <row r="158" spans="1:8" s="87" customFormat="1" ht="14.25">
      <c r="A158" s="158" t="s">
        <v>286</v>
      </c>
      <c r="B158" s="232">
        <f>B5+B29+B75+B131+B142</f>
        <v>12936</v>
      </c>
      <c r="C158" s="232">
        <v>13755</v>
      </c>
      <c r="D158" s="233">
        <f>C158/B158*100</f>
        <v>106.33116883116882</v>
      </c>
      <c r="E158" s="158" t="s">
        <v>287</v>
      </c>
      <c r="F158" s="245">
        <f>F5+F29+F75+F131+F142+F157</f>
        <v>42882</v>
      </c>
      <c r="G158" s="245">
        <v>46869</v>
      </c>
      <c r="H158" s="233">
        <f t="shared" si="6"/>
        <v>109.29760738771512</v>
      </c>
    </row>
    <row r="159" spans="1:8" s="87" customFormat="1" ht="14.25">
      <c r="A159" s="167" t="s">
        <v>276</v>
      </c>
      <c r="B159" s="232">
        <f>B160+B161+B162</f>
        <v>38720</v>
      </c>
      <c r="C159" s="232">
        <v>59549</v>
      </c>
      <c r="D159" s="233">
        <f>C159/B159*100</f>
        <v>153.79390495867767</v>
      </c>
      <c r="E159" s="167" t="s">
        <v>275</v>
      </c>
      <c r="F159" s="245">
        <f>F160+F161</f>
        <v>8733</v>
      </c>
      <c r="G159" s="245">
        <v>13149</v>
      </c>
      <c r="H159" s="233">
        <f t="shared" si="6"/>
        <v>150.56681552731018</v>
      </c>
    </row>
    <row r="160" spans="1:8" s="87" customFormat="1" ht="14.25">
      <c r="A160" s="149" t="s">
        <v>229</v>
      </c>
      <c r="B160" s="234">
        <v>4755</v>
      </c>
      <c r="C160" s="234">
        <v>4755</v>
      </c>
      <c r="D160" s="224">
        <f>C160/B160*100</f>
        <v>100</v>
      </c>
      <c r="E160" s="149" t="s">
        <v>230</v>
      </c>
      <c r="F160" s="246">
        <v>4755</v>
      </c>
      <c r="G160" s="246">
        <v>4755</v>
      </c>
      <c r="H160" s="224">
        <f t="shared" si="6"/>
        <v>100</v>
      </c>
    </row>
    <row r="161" spans="1:8" s="87" customFormat="1" ht="14.25">
      <c r="A161" s="149" t="s">
        <v>231</v>
      </c>
      <c r="B161" s="234">
        <v>33965</v>
      </c>
      <c r="C161" s="235">
        <v>39096</v>
      </c>
      <c r="D161" s="224">
        <f>C161/B161*100</f>
        <v>115.10672751361697</v>
      </c>
      <c r="E161" s="149" t="s">
        <v>232</v>
      </c>
      <c r="F161" s="246">
        <v>3978</v>
      </c>
      <c r="G161" s="246">
        <v>8394</v>
      </c>
      <c r="H161" s="224">
        <f t="shared" si="6"/>
        <v>211.0105580693816</v>
      </c>
    </row>
    <row r="162" spans="1:8" s="87" customFormat="1" ht="14.25">
      <c r="A162" s="149" t="s">
        <v>233</v>
      </c>
      <c r="B162" s="236"/>
      <c r="C162" s="226">
        <v>15698</v>
      </c>
      <c r="D162" s="224"/>
      <c r="E162" s="167" t="s">
        <v>356</v>
      </c>
      <c r="F162" s="247">
        <v>41</v>
      </c>
      <c r="G162" s="247">
        <f>C164-G158-G159</f>
        <v>13286</v>
      </c>
      <c r="H162" s="210"/>
    </row>
    <row r="163" spans="1:8" s="87" customFormat="1" ht="14.25">
      <c r="A163" s="166"/>
      <c r="B163" s="237"/>
      <c r="C163" s="237"/>
      <c r="D163" s="210"/>
      <c r="E163" s="159"/>
      <c r="F163" s="248"/>
      <c r="G163" s="249"/>
      <c r="H163" s="210"/>
    </row>
    <row r="164" spans="1:8" s="87" customFormat="1" ht="14.25">
      <c r="A164" s="158" t="s">
        <v>279</v>
      </c>
      <c r="B164" s="196">
        <f>B158+B159</f>
        <v>51656</v>
      </c>
      <c r="C164" s="232">
        <v>73304</v>
      </c>
      <c r="D164" s="233"/>
      <c r="E164" s="158" t="s">
        <v>234</v>
      </c>
      <c r="F164" s="250">
        <f>F158+F159+F162</f>
        <v>51656</v>
      </c>
      <c r="G164" s="250">
        <f>G158+G159+G162</f>
        <v>73304</v>
      </c>
      <c r="H164" s="233"/>
    </row>
    <row r="165" ht="2.25" customHeight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6.75" customHeight="1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</sheetData>
  <mergeCells count="1">
    <mergeCell ref="A2:H2"/>
  </mergeCells>
  <printOptions/>
  <pageMargins left="0.48" right="0.33" top="0.37" bottom="0.17" header="0.17" footer="0.17"/>
  <pageSetup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sqref="A2:H2"/>
    </sheetView>
  </sheetViews>
  <sheetFormatPr defaultColWidth="9.00390625" defaultRowHeight="14.25"/>
  <cols>
    <col min="1" max="1" width="23.125" style="0" customWidth="1"/>
    <col min="2" max="2" width="11.875" style="185" customWidth="1"/>
    <col min="3" max="3" width="11.125" style="0" customWidth="1"/>
    <col min="4" max="4" width="13.125" style="173" customWidth="1"/>
    <col min="5" max="5" width="24.875" style="0" customWidth="1"/>
    <col min="6" max="6" width="12.125" style="0" customWidth="1"/>
    <col min="7" max="7" width="11.00390625" style="0" customWidth="1"/>
    <col min="8" max="8" width="12.625" style="173" customWidth="1"/>
  </cols>
  <sheetData>
    <row r="1" ht="14.25">
      <c r="A1" t="s">
        <v>362</v>
      </c>
    </row>
    <row r="2" spans="1:8" ht="25.5">
      <c r="A2" s="312" t="s">
        <v>365</v>
      </c>
      <c r="B2" s="312"/>
      <c r="C2" s="312"/>
      <c r="D2" s="312"/>
      <c r="E2" s="312"/>
      <c r="F2" s="312"/>
      <c r="G2" s="312"/>
      <c r="H2" s="312"/>
    </row>
    <row r="3" spans="1:8" ht="14.25">
      <c r="A3" s="105"/>
      <c r="B3" s="176"/>
      <c r="C3" s="101"/>
      <c r="D3" s="168"/>
      <c r="E3" s="101"/>
      <c r="F3" s="101"/>
      <c r="G3" s="134"/>
      <c r="H3" s="174" t="s">
        <v>348</v>
      </c>
    </row>
    <row r="4" spans="1:8" s="102" customFormat="1" ht="16.5" customHeight="1">
      <c r="A4" s="313" t="s">
        <v>311</v>
      </c>
      <c r="B4" s="313" t="s">
        <v>357</v>
      </c>
      <c r="C4" s="313" t="s">
        <v>312</v>
      </c>
      <c r="D4" s="310" t="s">
        <v>358</v>
      </c>
      <c r="E4" s="315" t="s">
        <v>311</v>
      </c>
      <c r="F4" s="313" t="s">
        <v>357</v>
      </c>
      <c r="G4" s="313" t="s">
        <v>312</v>
      </c>
      <c r="H4" s="310" t="s">
        <v>56</v>
      </c>
    </row>
    <row r="5" spans="1:8" s="102" customFormat="1" ht="27.75" customHeight="1">
      <c r="A5" s="314"/>
      <c r="B5" s="314"/>
      <c r="C5" s="314"/>
      <c r="D5" s="311"/>
      <c r="E5" s="315"/>
      <c r="F5" s="314"/>
      <c r="G5" s="314"/>
      <c r="H5" s="311"/>
    </row>
    <row r="6" spans="1:9" s="102" customFormat="1" ht="22.5" customHeight="1">
      <c r="A6" s="111" t="s">
        <v>288</v>
      </c>
      <c r="B6" s="260">
        <v>1006</v>
      </c>
      <c r="C6" s="260">
        <v>1006</v>
      </c>
      <c r="D6" s="169">
        <f>C6/B6*100</f>
        <v>100</v>
      </c>
      <c r="E6" s="113" t="s">
        <v>289</v>
      </c>
      <c r="F6" s="113"/>
      <c r="G6" s="114"/>
      <c r="H6" s="175"/>
      <c r="I6" s="103"/>
    </row>
    <row r="7" spans="1:9" s="102" customFormat="1" ht="22.5" customHeight="1">
      <c r="A7" s="111" t="s">
        <v>290</v>
      </c>
      <c r="B7" s="177"/>
      <c r="C7" s="112"/>
      <c r="D7" s="169"/>
      <c r="E7" s="113" t="s">
        <v>291</v>
      </c>
      <c r="F7" s="113"/>
      <c r="G7" s="114"/>
      <c r="H7" s="175"/>
      <c r="I7" s="103"/>
    </row>
    <row r="8" spans="1:9" s="102" customFormat="1" ht="22.5" customHeight="1">
      <c r="A8" s="111" t="s">
        <v>292</v>
      </c>
      <c r="B8" s="177"/>
      <c r="C8" s="112"/>
      <c r="D8" s="169"/>
      <c r="E8" s="113" t="s">
        <v>293</v>
      </c>
      <c r="F8" s="113"/>
      <c r="G8" s="114"/>
      <c r="H8" s="175"/>
      <c r="I8" s="103"/>
    </row>
    <row r="9" spans="1:9" s="102" customFormat="1" ht="22.5" customHeight="1">
      <c r="A9" s="115" t="s">
        <v>294</v>
      </c>
      <c r="B9" s="178"/>
      <c r="C9" s="112"/>
      <c r="D9" s="169"/>
      <c r="E9" s="116" t="s">
        <v>295</v>
      </c>
      <c r="F9" s="116">
        <v>114</v>
      </c>
      <c r="G9" s="114">
        <v>0</v>
      </c>
      <c r="H9" s="175"/>
      <c r="I9" s="103"/>
    </row>
    <row r="10" spans="1:9" s="102" customFormat="1" ht="22.5" customHeight="1">
      <c r="A10" s="115" t="s">
        <v>296</v>
      </c>
      <c r="B10" s="178" t="s">
        <v>359</v>
      </c>
      <c r="C10" s="112">
        <v>123</v>
      </c>
      <c r="D10" s="169">
        <f>C10/B10*100</f>
        <v>98.4</v>
      </c>
      <c r="E10" s="116" t="s">
        <v>297</v>
      </c>
      <c r="F10" s="116"/>
      <c r="G10" s="114"/>
      <c r="H10" s="175"/>
      <c r="I10" s="103"/>
    </row>
    <row r="11" spans="1:9" s="102" customFormat="1" ht="22.5" customHeight="1">
      <c r="A11" s="117"/>
      <c r="B11" s="179"/>
      <c r="C11" s="112"/>
      <c r="D11" s="169"/>
      <c r="E11" s="116" t="s">
        <v>298</v>
      </c>
      <c r="F11" s="116"/>
      <c r="G11" s="114"/>
      <c r="H11" s="175"/>
      <c r="I11" s="103"/>
    </row>
    <row r="12" spans="1:9" s="102" customFormat="1" ht="22.5" customHeight="1">
      <c r="A12" s="117"/>
      <c r="B12" s="179"/>
      <c r="C12" s="112"/>
      <c r="D12" s="169"/>
      <c r="E12" s="116" t="s">
        <v>299</v>
      </c>
      <c r="F12" s="116"/>
      <c r="G12" s="114"/>
      <c r="H12" s="175"/>
      <c r="I12" s="103"/>
    </row>
    <row r="13" spans="1:9" s="102" customFormat="1" ht="22.5" customHeight="1">
      <c r="A13" s="117"/>
      <c r="B13" s="179"/>
      <c r="C13" s="112"/>
      <c r="D13" s="169"/>
      <c r="E13" s="116" t="s">
        <v>300</v>
      </c>
      <c r="F13" s="116"/>
      <c r="G13" s="114"/>
      <c r="H13" s="175"/>
      <c r="I13" s="103"/>
    </row>
    <row r="14" spans="1:9" s="102" customFormat="1" ht="22.5" customHeight="1">
      <c r="A14" s="117"/>
      <c r="B14" s="179"/>
      <c r="C14" s="112"/>
      <c r="D14" s="169"/>
      <c r="E14" s="116" t="s">
        <v>301</v>
      </c>
      <c r="F14" s="116"/>
      <c r="G14" s="114"/>
      <c r="H14" s="175"/>
      <c r="I14" s="103"/>
    </row>
    <row r="15" spans="1:9" s="102" customFormat="1" ht="22.5" customHeight="1">
      <c r="A15" s="118"/>
      <c r="B15" s="180"/>
      <c r="C15" s="118"/>
      <c r="D15" s="169"/>
      <c r="E15" s="116" t="s">
        <v>302</v>
      </c>
      <c r="F15" s="116"/>
      <c r="G15" s="114"/>
      <c r="H15" s="175"/>
      <c r="I15" s="103"/>
    </row>
    <row r="16" spans="1:9" s="102" customFormat="1" ht="22.5" customHeight="1">
      <c r="A16" s="117"/>
      <c r="B16" s="179"/>
      <c r="C16" s="112"/>
      <c r="D16" s="169"/>
      <c r="E16" s="116" t="s">
        <v>303</v>
      </c>
      <c r="F16" s="116">
        <v>31</v>
      </c>
      <c r="G16" s="114">
        <v>124</v>
      </c>
      <c r="H16" s="175">
        <f>G16/F16*100</f>
        <v>400</v>
      </c>
      <c r="I16" s="103"/>
    </row>
    <row r="17" spans="1:9" s="102" customFormat="1" ht="22.5" customHeight="1">
      <c r="A17" s="117"/>
      <c r="B17" s="179"/>
      <c r="C17" s="112"/>
      <c r="D17" s="169"/>
      <c r="E17" s="119"/>
      <c r="F17" s="119"/>
      <c r="G17" s="114"/>
      <c r="H17" s="175"/>
      <c r="I17" s="103"/>
    </row>
    <row r="18" spans="1:9" s="102" customFormat="1" ht="22.5" customHeight="1">
      <c r="A18" s="120" t="s">
        <v>313</v>
      </c>
      <c r="B18" s="272">
        <v>1131</v>
      </c>
      <c r="C18" s="272">
        <v>1129</v>
      </c>
      <c r="D18" s="271">
        <f>C18/B18*100</f>
        <v>99.82316534040672</v>
      </c>
      <c r="E18" s="120" t="s">
        <v>314</v>
      </c>
      <c r="F18" s="253" t="s">
        <v>360</v>
      </c>
      <c r="G18" s="122">
        <f>SUM(G6:G17)</f>
        <v>124</v>
      </c>
      <c r="H18" s="170">
        <f>G18/F18*100</f>
        <v>85.51724137931035</v>
      </c>
      <c r="I18" s="103"/>
    </row>
    <row r="19" spans="1:9" s="102" customFormat="1" ht="22.5" customHeight="1">
      <c r="A19" s="123" t="s">
        <v>304</v>
      </c>
      <c r="B19" s="252"/>
      <c r="C19" s="114"/>
      <c r="D19" s="169"/>
      <c r="E19" s="124" t="s">
        <v>282</v>
      </c>
      <c r="F19" s="124">
        <f>F20</f>
        <v>986</v>
      </c>
      <c r="G19" s="125">
        <v>980</v>
      </c>
      <c r="H19" s="170">
        <f>G19/F19*100</f>
        <v>99.39148073022312</v>
      </c>
      <c r="I19" s="103"/>
    </row>
    <row r="20" spans="1:9" s="102" customFormat="1" ht="22.5" customHeight="1">
      <c r="A20" s="126" t="s">
        <v>305</v>
      </c>
      <c r="B20" s="181"/>
      <c r="C20" s="127"/>
      <c r="D20" s="251"/>
      <c r="E20" s="128" t="s">
        <v>306</v>
      </c>
      <c r="F20" s="118">
        <v>986</v>
      </c>
      <c r="G20" s="114">
        <v>980</v>
      </c>
      <c r="H20" s="175">
        <f>G20/F20*100</f>
        <v>99.39148073022312</v>
      </c>
      <c r="I20" s="103"/>
    </row>
    <row r="21" spans="1:9" s="102" customFormat="1" ht="22.5" customHeight="1">
      <c r="A21" s="129" t="s">
        <v>307</v>
      </c>
      <c r="B21" s="182"/>
      <c r="C21" s="130"/>
      <c r="D21" s="169"/>
      <c r="E21" s="131" t="s">
        <v>308</v>
      </c>
      <c r="F21" s="131">
        <v>0</v>
      </c>
      <c r="G21" s="121">
        <f>C22-G18-G20</f>
        <v>25</v>
      </c>
      <c r="H21" s="171"/>
      <c r="I21" s="103"/>
    </row>
    <row r="22" spans="1:9" s="102" customFormat="1" ht="22.5" customHeight="1">
      <c r="A22" s="132" t="s">
        <v>309</v>
      </c>
      <c r="B22" s="254">
        <f>B18+B19</f>
        <v>1131</v>
      </c>
      <c r="C22" s="254">
        <f>C18+C19</f>
        <v>1129</v>
      </c>
      <c r="D22" s="271"/>
      <c r="E22" s="133" t="s">
        <v>310</v>
      </c>
      <c r="F22" s="254">
        <f>F18+F19+F21</f>
        <v>1131</v>
      </c>
      <c r="G22" s="254">
        <f>G18+G19+G21</f>
        <v>1129</v>
      </c>
      <c r="H22" s="170"/>
      <c r="I22" s="103"/>
    </row>
    <row r="23" spans="2:9" s="102" customFormat="1" ht="16.5" customHeight="1">
      <c r="B23" s="183"/>
      <c r="D23" s="172"/>
      <c r="H23" s="172"/>
      <c r="I23" s="103"/>
    </row>
    <row r="24" spans="1:9" s="102" customFormat="1" ht="16.5" customHeight="1">
      <c r="A24" s="104"/>
      <c r="B24" s="184"/>
      <c r="D24" s="172"/>
      <c r="H24" s="172"/>
      <c r="I24" s="103"/>
    </row>
    <row r="25" spans="1:9" s="102" customFormat="1" ht="16.5" customHeight="1">
      <c r="A25" s="104"/>
      <c r="B25" s="184"/>
      <c r="C25"/>
      <c r="D25" s="173"/>
      <c r="E25"/>
      <c r="F25"/>
      <c r="G25"/>
      <c r="H25" s="173"/>
      <c r="I25" s="103"/>
    </row>
    <row r="26" spans="1:9" s="102" customFormat="1" ht="16.5" customHeight="1">
      <c r="A26"/>
      <c r="B26" s="185"/>
      <c r="C26"/>
      <c r="D26" s="173"/>
      <c r="E26"/>
      <c r="F26"/>
      <c r="G26"/>
      <c r="H26" s="173"/>
      <c r="I26" s="103"/>
    </row>
    <row r="27" spans="1:9" s="102" customFormat="1" ht="16.5" customHeight="1">
      <c r="A27"/>
      <c r="B27" s="185"/>
      <c r="C27"/>
      <c r="D27" s="173"/>
      <c r="E27"/>
      <c r="F27"/>
      <c r="G27"/>
      <c r="H27" s="173"/>
      <c r="I27" s="103"/>
    </row>
    <row r="28" spans="1:9" s="102" customFormat="1" ht="16.5" customHeight="1">
      <c r="A28"/>
      <c r="B28" s="185"/>
      <c r="C28"/>
      <c r="D28" s="173"/>
      <c r="E28"/>
      <c r="F28"/>
      <c r="G28"/>
      <c r="H28" s="173"/>
      <c r="I28" s="103"/>
    </row>
    <row r="29" spans="1:8" s="102" customFormat="1" ht="16.5" customHeight="1">
      <c r="A29"/>
      <c r="B29" s="185"/>
      <c r="C29"/>
      <c r="D29" s="173"/>
      <c r="E29"/>
      <c r="F29"/>
      <c r="G29"/>
      <c r="H29" s="173"/>
    </row>
    <row r="30" spans="1:8" s="102" customFormat="1" ht="15.75" customHeight="1">
      <c r="A30"/>
      <c r="B30" s="185"/>
      <c r="C30"/>
      <c r="D30" s="173"/>
      <c r="E30"/>
      <c r="F30"/>
      <c r="G30"/>
      <c r="H30" s="173"/>
    </row>
    <row r="31" spans="1:8" s="102" customFormat="1" ht="16.5" customHeight="1" hidden="1">
      <c r="A31"/>
      <c r="B31" s="185"/>
      <c r="C31"/>
      <c r="D31" s="173"/>
      <c r="E31"/>
      <c r="F31"/>
      <c r="G31"/>
      <c r="H31" s="173"/>
    </row>
    <row r="32" spans="1:8" s="102" customFormat="1" ht="16.5" customHeight="1" hidden="1">
      <c r="A32"/>
      <c r="B32" s="185"/>
      <c r="C32"/>
      <c r="D32" s="173"/>
      <c r="E32"/>
      <c r="F32"/>
      <c r="G32"/>
      <c r="H32" s="173"/>
    </row>
    <row r="33" spans="1:8" s="102" customFormat="1" ht="14.25">
      <c r="A33"/>
      <c r="B33" s="185"/>
      <c r="C33"/>
      <c r="D33" s="173"/>
      <c r="E33"/>
      <c r="F33"/>
      <c r="G33"/>
      <c r="H33" s="173"/>
    </row>
  </sheetData>
  <mergeCells count="9">
    <mergeCell ref="H4:H5"/>
    <mergeCell ref="A2:H2"/>
    <mergeCell ref="C4:C5"/>
    <mergeCell ref="E4:E5"/>
    <mergeCell ref="G4:G5"/>
    <mergeCell ref="A4:A5"/>
    <mergeCell ref="B4:B5"/>
    <mergeCell ref="D4:D5"/>
    <mergeCell ref="F4:F5"/>
  </mergeCells>
  <printOptions/>
  <pageMargins left="0.7" right="0.17" top="0.4" bottom="0.74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2" sqref="A2:Q2"/>
    </sheetView>
  </sheetViews>
  <sheetFormatPr defaultColWidth="9.125" defaultRowHeight="14.25"/>
  <cols>
    <col min="1" max="1" width="32.125" style="135" customWidth="1"/>
    <col min="2" max="2" width="10.75390625" style="135" customWidth="1"/>
    <col min="3" max="3" width="11.00390625" style="135" customWidth="1"/>
    <col min="4" max="4" width="12.375" style="135" customWidth="1"/>
    <col min="5" max="5" width="10.50390625" style="135" customWidth="1"/>
    <col min="6" max="8" width="12.75390625" style="135" hidden="1" customWidth="1"/>
    <col min="9" max="9" width="31.00390625" style="135" customWidth="1"/>
    <col min="10" max="10" width="10.625" style="135" customWidth="1"/>
    <col min="11" max="11" width="11.00390625" style="135" customWidth="1"/>
    <col min="12" max="13" width="11.00390625" style="135" hidden="1" customWidth="1"/>
    <col min="14" max="14" width="11.00390625" style="135" customWidth="1"/>
    <col min="15" max="15" width="11.00390625" style="135" hidden="1" customWidth="1"/>
    <col min="16" max="16" width="12.125" style="135" hidden="1" customWidth="1"/>
    <col min="17" max="17" width="11.00390625" style="135" customWidth="1"/>
    <col min="18" max="16384" width="9.125" style="135" customWidth="1"/>
  </cols>
  <sheetData>
    <row r="1" ht="14.25">
      <c r="A1" s="135" t="s">
        <v>363</v>
      </c>
    </row>
    <row r="2" spans="1:17" ht="33.75" customHeight="1">
      <c r="A2" s="295" t="s">
        <v>366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ht="16.5" customHeight="1">
      <c r="A3" s="321" t="s">
        <v>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s="255" customFormat="1" ht="26.25" customHeight="1">
      <c r="A4" s="316" t="s">
        <v>315</v>
      </c>
      <c r="B4" s="318" t="s">
        <v>316</v>
      </c>
      <c r="C4" s="316"/>
      <c r="D4" s="318" t="s">
        <v>317</v>
      </c>
      <c r="E4" s="316" t="s">
        <v>318</v>
      </c>
      <c r="F4" s="323" t="s">
        <v>319</v>
      </c>
      <c r="G4" s="323" t="s">
        <v>320</v>
      </c>
      <c r="H4" s="323" t="s">
        <v>321</v>
      </c>
      <c r="I4" s="316" t="s">
        <v>315</v>
      </c>
      <c r="J4" s="318" t="s">
        <v>322</v>
      </c>
      <c r="K4" s="316"/>
      <c r="L4" s="319" t="s">
        <v>323</v>
      </c>
      <c r="M4" s="316" t="s">
        <v>324</v>
      </c>
      <c r="N4" s="316" t="s">
        <v>325</v>
      </c>
      <c r="O4" s="316" t="s">
        <v>326</v>
      </c>
      <c r="P4" s="316" t="s">
        <v>327</v>
      </c>
      <c r="Q4" s="316" t="s">
        <v>283</v>
      </c>
    </row>
    <row r="5" spans="1:17" s="258" customFormat="1" ht="26.25" customHeight="1">
      <c r="A5" s="317"/>
      <c r="B5" s="257" t="s">
        <v>328</v>
      </c>
      <c r="C5" s="256" t="s">
        <v>329</v>
      </c>
      <c r="D5" s="322"/>
      <c r="E5" s="317"/>
      <c r="F5" s="324"/>
      <c r="G5" s="324"/>
      <c r="H5" s="324"/>
      <c r="I5" s="317"/>
      <c r="J5" s="257" t="s">
        <v>328</v>
      </c>
      <c r="K5" s="256" t="s">
        <v>329</v>
      </c>
      <c r="L5" s="320"/>
      <c r="M5" s="317"/>
      <c r="N5" s="317"/>
      <c r="O5" s="317"/>
      <c r="P5" s="317"/>
      <c r="Q5" s="317"/>
    </row>
    <row r="6" spans="1:17" s="258" customFormat="1" ht="24.75" customHeight="1">
      <c r="A6" s="259" t="s">
        <v>330</v>
      </c>
      <c r="B6" s="272">
        <f aca="true" t="shared" si="0" ref="B6:H6">SUM(B7:B14)</f>
        <v>70841</v>
      </c>
      <c r="C6" s="272">
        <f t="shared" si="0"/>
        <v>81728</v>
      </c>
      <c r="D6" s="272">
        <f t="shared" si="0"/>
        <v>78709</v>
      </c>
      <c r="E6" s="272">
        <f t="shared" si="0"/>
        <v>18000</v>
      </c>
      <c r="F6" s="260">
        <f t="shared" si="0"/>
        <v>0</v>
      </c>
      <c r="G6" s="260">
        <f t="shared" si="0"/>
        <v>0</v>
      </c>
      <c r="H6" s="261">
        <f t="shared" si="0"/>
        <v>0</v>
      </c>
      <c r="I6" s="262" t="s">
        <v>331</v>
      </c>
      <c r="J6" s="272">
        <f aca="true" t="shared" si="1" ref="J6:O6">SUM(J7:J14)</f>
        <v>96661</v>
      </c>
      <c r="K6" s="272">
        <f t="shared" si="1"/>
        <v>92879</v>
      </c>
      <c r="L6" s="272">
        <f t="shared" si="1"/>
        <v>0</v>
      </c>
      <c r="M6" s="272">
        <f t="shared" si="1"/>
        <v>0</v>
      </c>
      <c r="N6" s="272">
        <f t="shared" si="1"/>
        <v>3239</v>
      </c>
      <c r="O6" s="272">
        <f t="shared" si="1"/>
        <v>0</v>
      </c>
      <c r="P6" s="272">
        <f>P13</f>
        <v>0</v>
      </c>
      <c r="Q6" s="275">
        <f aca="true" t="shared" si="2" ref="Q6:Q14">SUM(C6:H6)-SUM(K6:P6)</f>
        <v>82319</v>
      </c>
    </row>
    <row r="7" spans="1:17" s="267" customFormat="1" ht="13.5">
      <c r="A7" s="263" t="s">
        <v>332</v>
      </c>
      <c r="B7" s="264">
        <v>26577</v>
      </c>
      <c r="C7" s="264">
        <v>32691</v>
      </c>
      <c r="D7" s="264">
        <v>32539</v>
      </c>
      <c r="E7" s="264">
        <v>18000</v>
      </c>
      <c r="F7" s="264">
        <v>0</v>
      </c>
      <c r="G7" s="264">
        <v>0</v>
      </c>
      <c r="H7" s="265">
        <v>0</v>
      </c>
      <c r="I7" s="263" t="s">
        <v>333</v>
      </c>
      <c r="J7" s="264">
        <v>51854</v>
      </c>
      <c r="K7" s="264">
        <v>54073</v>
      </c>
      <c r="L7" s="264">
        <v>0</v>
      </c>
      <c r="M7" s="264">
        <v>0</v>
      </c>
      <c r="N7" s="264">
        <v>1895</v>
      </c>
      <c r="O7" s="264">
        <v>0</v>
      </c>
      <c r="P7" s="264">
        <v>0</v>
      </c>
      <c r="Q7" s="266">
        <f t="shared" si="2"/>
        <v>27262</v>
      </c>
    </row>
    <row r="8" spans="1:17" s="267" customFormat="1" ht="27">
      <c r="A8" s="263" t="s">
        <v>334</v>
      </c>
      <c r="B8" s="264">
        <v>0</v>
      </c>
      <c r="C8" s="264">
        <v>1010</v>
      </c>
      <c r="D8" s="264">
        <v>7974</v>
      </c>
      <c r="E8" s="264">
        <v>0</v>
      </c>
      <c r="F8" s="264">
        <v>0</v>
      </c>
      <c r="G8" s="264">
        <v>0</v>
      </c>
      <c r="H8" s="265">
        <v>0</v>
      </c>
      <c r="I8" s="263" t="s">
        <v>335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0</v>
      </c>
      <c r="Q8" s="266">
        <f t="shared" si="2"/>
        <v>8984</v>
      </c>
    </row>
    <row r="9" spans="1:17" s="267" customFormat="1" ht="13.5">
      <c r="A9" s="263" t="s">
        <v>336</v>
      </c>
      <c r="B9" s="264">
        <v>10107</v>
      </c>
      <c r="C9" s="264">
        <v>9412</v>
      </c>
      <c r="D9" s="264">
        <v>7472</v>
      </c>
      <c r="E9" s="264">
        <v>0</v>
      </c>
      <c r="F9" s="264">
        <v>0</v>
      </c>
      <c r="G9" s="264">
        <v>0</v>
      </c>
      <c r="H9" s="265">
        <v>0</v>
      </c>
      <c r="I9" s="263" t="s">
        <v>337</v>
      </c>
      <c r="J9" s="264">
        <v>8161</v>
      </c>
      <c r="K9" s="264">
        <v>7456</v>
      </c>
      <c r="L9" s="264">
        <v>0</v>
      </c>
      <c r="M9" s="264">
        <v>0</v>
      </c>
      <c r="N9" s="264">
        <v>0</v>
      </c>
      <c r="O9" s="264">
        <v>0</v>
      </c>
      <c r="P9" s="264">
        <v>0</v>
      </c>
      <c r="Q9" s="268">
        <f t="shared" si="2"/>
        <v>9428</v>
      </c>
    </row>
    <row r="10" spans="1:17" s="267" customFormat="1" ht="13.5">
      <c r="A10" s="263" t="s">
        <v>338</v>
      </c>
      <c r="B10" s="264">
        <v>12775</v>
      </c>
      <c r="C10" s="264">
        <v>15502</v>
      </c>
      <c r="D10" s="264">
        <v>8167</v>
      </c>
      <c r="E10" s="264">
        <v>0</v>
      </c>
      <c r="F10" s="264">
        <v>0</v>
      </c>
      <c r="G10" s="264">
        <v>0</v>
      </c>
      <c r="H10" s="265">
        <v>0</v>
      </c>
      <c r="I10" s="263" t="s">
        <v>339</v>
      </c>
      <c r="J10" s="264">
        <v>16515</v>
      </c>
      <c r="K10" s="264">
        <v>15333</v>
      </c>
      <c r="L10" s="264">
        <v>0</v>
      </c>
      <c r="M10" s="264">
        <v>0</v>
      </c>
      <c r="N10" s="264">
        <v>396</v>
      </c>
      <c r="O10" s="264">
        <v>0</v>
      </c>
      <c r="P10" s="264">
        <v>0</v>
      </c>
      <c r="Q10" s="268">
        <f t="shared" si="2"/>
        <v>7940</v>
      </c>
    </row>
    <row r="11" spans="1:17" s="267" customFormat="1" ht="22.5" customHeight="1">
      <c r="A11" s="263" t="s">
        <v>340</v>
      </c>
      <c r="B11" s="264">
        <v>18865</v>
      </c>
      <c r="C11" s="264">
        <v>20083</v>
      </c>
      <c r="D11" s="264">
        <v>13389</v>
      </c>
      <c r="E11" s="264">
        <v>0</v>
      </c>
      <c r="F11" s="264">
        <v>0</v>
      </c>
      <c r="G11" s="264">
        <v>0</v>
      </c>
      <c r="H11" s="265">
        <v>0</v>
      </c>
      <c r="I11" s="263" t="s">
        <v>341</v>
      </c>
      <c r="J11" s="264">
        <v>18992</v>
      </c>
      <c r="K11" s="264">
        <v>14361</v>
      </c>
      <c r="L11" s="264">
        <v>0</v>
      </c>
      <c r="M11" s="264">
        <v>0</v>
      </c>
      <c r="N11" s="264">
        <v>754</v>
      </c>
      <c r="O11" s="264">
        <v>0</v>
      </c>
      <c r="P11" s="264">
        <v>0</v>
      </c>
      <c r="Q11" s="269">
        <f t="shared" si="2"/>
        <v>18357</v>
      </c>
    </row>
    <row r="12" spans="1:17" s="267" customFormat="1" ht="20.25" customHeight="1">
      <c r="A12" s="263" t="s">
        <v>342</v>
      </c>
      <c r="B12" s="264">
        <v>633</v>
      </c>
      <c r="C12" s="264">
        <v>693</v>
      </c>
      <c r="D12" s="264">
        <v>1868</v>
      </c>
      <c r="E12" s="264">
        <v>0</v>
      </c>
      <c r="F12" s="264">
        <v>0</v>
      </c>
      <c r="G12" s="264">
        <v>0</v>
      </c>
      <c r="H12" s="265">
        <v>0</v>
      </c>
      <c r="I12" s="263" t="s">
        <v>343</v>
      </c>
      <c r="J12" s="264">
        <v>500</v>
      </c>
      <c r="K12" s="264">
        <v>913</v>
      </c>
      <c r="L12" s="264">
        <v>0</v>
      </c>
      <c r="M12" s="264">
        <v>0</v>
      </c>
      <c r="N12" s="264">
        <v>98</v>
      </c>
      <c r="O12" s="264">
        <v>0</v>
      </c>
      <c r="P12" s="264">
        <v>0</v>
      </c>
      <c r="Q12" s="268">
        <f t="shared" si="2"/>
        <v>1550</v>
      </c>
    </row>
    <row r="13" spans="1:17" s="267" customFormat="1" ht="21.75" customHeight="1">
      <c r="A13" s="263" t="s">
        <v>344</v>
      </c>
      <c r="B13" s="264">
        <v>1546</v>
      </c>
      <c r="C13" s="264">
        <v>1688</v>
      </c>
      <c r="D13" s="264">
        <v>5677</v>
      </c>
      <c r="E13" s="264">
        <v>0</v>
      </c>
      <c r="F13" s="264">
        <v>0</v>
      </c>
      <c r="G13" s="264">
        <v>0</v>
      </c>
      <c r="H13" s="265">
        <v>0</v>
      </c>
      <c r="I13" s="263" t="s">
        <v>345</v>
      </c>
      <c r="J13" s="264">
        <v>557</v>
      </c>
      <c r="K13" s="264">
        <v>518</v>
      </c>
      <c r="L13" s="264">
        <v>0</v>
      </c>
      <c r="M13" s="264">
        <v>0</v>
      </c>
      <c r="N13" s="264">
        <v>62</v>
      </c>
      <c r="O13" s="264">
        <v>0</v>
      </c>
      <c r="P13" s="264">
        <v>0</v>
      </c>
      <c r="Q13" s="270">
        <f t="shared" si="2"/>
        <v>6785</v>
      </c>
    </row>
    <row r="14" spans="1:17" s="267" customFormat="1" ht="21.75" customHeight="1">
      <c r="A14" s="263" t="s">
        <v>346</v>
      </c>
      <c r="B14" s="264">
        <v>338</v>
      </c>
      <c r="C14" s="264">
        <v>649</v>
      </c>
      <c r="D14" s="264">
        <v>1623</v>
      </c>
      <c r="E14" s="264">
        <v>0</v>
      </c>
      <c r="F14" s="264">
        <v>0</v>
      </c>
      <c r="G14" s="264">
        <v>0</v>
      </c>
      <c r="H14" s="265">
        <v>0</v>
      </c>
      <c r="I14" s="263" t="s">
        <v>347</v>
      </c>
      <c r="J14" s="264">
        <v>82</v>
      </c>
      <c r="K14" s="264">
        <v>225</v>
      </c>
      <c r="L14" s="264">
        <v>0</v>
      </c>
      <c r="M14" s="264">
        <v>0</v>
      </c>
      <c r="N14" s="264">
        <v>34</v>
      </c>
      <c r="O14" s="264">
        <v>0</v>
      </c>
      <c r="P14" s="264">
        <v>0</v>
      </c>
      <c r="Q14" s="268">
        <f t="shared" si="2"/>
        <v>2013</v>
      </c>
    </row>
  </sheetData>
  <mergeCells count="17">
    <mergeCell ref="A2:Q2"/>
    <mergeCell ref="A3:Q3"/>
    <mergeCell ref="A4:A5"/>
    <mergeCell ref="B4:C4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J4:K4"/>
    <mergeCell ref="L4:L5"/>
    <mergeCell ref="M4:M5"/>
    <mergeCell ref="N4:N5"/>
  </mergeCells>
  <printOptions/>
  <pageMargins left="0.4" right="0.33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33.25390625" style="0" customWidth="1"/>
    <col min="2" max="2" width="32.50390625" style="0" customWidth="1"/>
    <col min="3" max="3" width="26.50390625" style="0" customWidth="1"/>
    <col min="4" max="4" width="27.625" style="0" customWidth="1"/>
  </cols>
  <sheetData>
    <row r="1" ht="14.25">
      <c r="A1" t="s">
        <v>1168</v>
      </c>
    </row>
    <row r="2" spans="1:2" ht="49.5" customHeight="1">
      <c r="A2" s="325" t="s">
        <v>1166</v>
      </c>
      <c r="B2" s="326"/>
    </row>
    <row r="3" s="287" customFormat="1" ht="19.5" customHeight="1">
      <c r="B3" s="288" t="s">
        <v>1157</v>
      </c>
    </row>
    <row r="4" spans="1:2" s="293" customFormat="1" ht="39.75" customHeight="1">
      <c r="A4" s="289" t="s">
        <v>1158</v>
      </c>
      <c r="B4" s="289" t="s">
        <v>1159</v>
      </c>
    </row>
    <row r="5" spans="1:2" s="293" customFormat="1" ht="39.75" customHeight="1">
      <c r="A5" s="290" t="s">
        <v>1160</v>
      </c>
      <c r="B5" s="294">
        <f>SUM(B6:B8)</f>
        <v>2635.91</v>
      </c>
    </row>
    <row r="6" spans="1:2" s="293" customFormat="1" ht="39.75" customHeight="1">
      <c r="A6" s="291" t="s">
        <v>1161</v>
      </c>
      <c r="B6" s="292">
        <v>33.9</v>
      </c>
    </row>
    <row r="7" spans="1:2" s="293" customFormat="1" ht="39.75" customHeight="1">
      <c r="A7" s="291" t="s">
        <v>1162</v>
      </c>
      <c r="B7" s="292">
        <v>1155.99</v>
      </c>
    </row>
    <row r="8" spans="1:2" s="293" customFormat="1" ht="39.75" customHeight="1">
      <c r="A8" s="291" t="s">
        <v>1164</v>
      </c>
      <c r="B8" s="292">
        <f>B9+B10</f>
        <v>1446.02</v>
      </c>
    </row>
    <row r="9" spans="1:2" s="293" customFormat="1" ht="39.75" customHeight="1">
      <c r="A9" s="290" t="s">
        <v>1165</v>
      </c>
      <c r="B9" s="292">
        <v>1141.88</v>
      </c>
    </row>
    <row r="10" spans="1:2" s="293" customFormat="1" ht="39.75" customHeight="1">
      <c r="A10" s="290" t="s">
        <v>1163</v>
      </c>
      <c r="B10" s="292">
        <v>304.14</v>
      </c>
    </row>
    <row r="12" spans="1:2" ht="224.25" customHeight="1">
      <c r="A12" s="327" t="s">
        <v>1167</v>
      </c>
      <c r="B12" s="327"/>
    </row>
  </sheetData>
  <mergeCells count="2">
    <mergeCell ref="A2:B2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刘凤林</dc:creator>
  <cp:keywords/>
  <dc:description/>
  <cp:lastModifiedBy>杨茜淇</cp:lastModifiedBy>
  <cp:lastPrinted>2007-12-31T16:18:14Z</cp:lastPrinted>
  <dcterms:created xsi:type="dcterms:W3CDTF">1999-02-04T03:35:51Z</dcterms:created>
  <dcterms:modified xsi:type="dcterms:W3CDTF">2007-12-31T16:20:10Z</dcterms:modified>
  <cp:category/>
  <cp:version/>
  <cp:contentType/>
  <cp:contentStatus/>
</cp:coreProperties>
</file>