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9200" windowHeight="11625"/>
  </bookViews>
  <sheets>
    <sheet name="样表1" sheetId="11" r:id="rId1"/>
  </sheets>
  <definedNames>
    <definedName name="_xlnm._FilterDatabase" localSheetId="0" hidden="1">样表1!$A$6:$R$21</definedName>
    <definedName name="_xlnm.Print_Area" localSheetId="0">样表1!$A$1:$R$21</definedName>
    <definedName name="_xlnm.Print_Titles" localSheetId="0">样表1!$3:$5</definedName>
  </definedNames>
  <calcPr calcId="144525" concurrentCalc="0"/>
</workbook>
</file>

<file path=xl/calcChain.xml><?xml version="1.0" encoding="utf-8"?>
<calcChain xmlns="http://schemas.openxmlformats.org/spreadsheetml/2006/main">
  <c r="K15" i="11" l="1"/>
  <c r="J15" i="11"/>
  <c r="L14" i="11"/>
  <c r="K14" i="11"/>
  <c r="J14" i="11"/>
  <c r="L13" i="11"/>
  <c r="K13" i="11"/>
  <c r="J13" i="11"/>
  <c r="L12" i="11"/>
  <c r="K12" i="11"/>
  <c r="J12" i="11"/>
  <c r="L11" i="11"/>
  <c r="K11" i="11"/>
  <c r="J11" i="11"/>
  <c r="L10" i="11"/>
  <c r="K10" i="11"/>
  <c r="J10" i="11"/>
  <c r="L9" i="11"/>
  <c r="K9" i="11"/>
  <c r="J9" i="11"/>
</calcChain>
</file>

<file path=xl/sharedStrings.xml><?xml version="1.0" encoding="utf-8"?>
<sst xmlns="http://schemas.openxmlformats.org/spreadsheetml/2006/main" count="72" uniqueCount="65">
  <si>
    <t>附件3:</t>
  </si>
  <si>
    <t>清算2021年和安排2022年市属中职免学费补助资金明细表</t>
  </si>
  <si>
    <t>计算单位：人、元</t>
  </si>
  <si>
    <t>用款单位编码</t>
  </si>
  <si>
    <t>用款单位名称</t>
  </si>
  <si>
    <t>具体实施单位</t>
  </si>
  <si>
    <t>基础数据</t>
  </si>
  <si>
    <t>清算2021年省级以上资金</t>
  </si>
  <si>
    <t>预算2022年省级以上资金</t>
  </si>
  <si>
    <t>抵扣后应安排的省级以上资金</t>
  </si>
  <si>
    <t>本次实际安排省级以上资金</t>
  </si>
  <si>
    <t>待年中追加省级以上资金</t>
  </si>
  <si>
    <t>待以后年度抵扣资金</t>
  </si>
  <si>
    <t>备注</t>
  </si>
  <si>
    <t>2021年春季学期普通学生人数</t>
  </si>
  <si>
    <t>2021年春季学期残疾学生人数</t>
  </si>
  <si>
    <t>2021年秋季学期普通学生人数</t>
  </si>
  <si>
    <t>2021年秋季学期残疾学生人数</t>
  </si>
  <si>
    <t>省级以上财政分担比例（%）</t>
  </si>
  <si>
    <t>粤财科教[2020]293号文预算安排2021年资金</t>
  </si>
  <si>
    <t>合计</t>
  </si>
  <si>
    <t>其中：中央资金</t>
  </si>
  <si>
    <t>其中：省级资金</t>
  </si>
  <si>
    <t>A</t>
  </si>
  <si>
    <t>B</t>
  </si>
  <si>
    <t>C</t>
  </si>
  <si>
    <t>F</t>
  </si>
  <si>
    <t>G</t>
  </si>
  <si>
    <t>H</t>
  </si>
  <si>
    <t>I</t>
  </si>
  <si>
    <t>J</t>
  </si>
  <si>
    <t>K</t>
  </si>
  <si>
    <t>L=(F*1750+G*1925+H*1750+I*1925)*J-K</t>
  </si>
  <si>
    <t>M=(H*3500+I*3850)*J</t>
  </si>
  <si>
    <t>N=M+L&gt;0</t>
  </si>
  <si>
    <t>O=P+Q</t>
  </si>
  <si>
    <t>P</t>
  </si>
  <si>
    <t>Q=N+P+R</t>
  </si>
  <si>
    <t>R</t>
  </si>
  <si>
    <t>S=M+L&lt;0</t>
  </si>
  <si>
    <t>T</t>
  </si>
  <si>
    <t>440799000</t>
  </si>
  <si>
    <t>江门市</t>
  </si>
  <si>
    <t>440700000</t>
  </si>
  <si>
    <t>江门市本级</t>
  </si>
  <si>
    <t>江门市辖区</t>
  </si>
  <si>
    <t>广东省江门中医药学校</t>
  </si>
  <si>
    <t>江门市体育运动学校</t>
  </si>
  <si>
    <t>江门市特殊教育学校</t>
  </si>
  <si>
    <t>江门市工贸职业技术学校</t>
  </si>
  <si>
    <t>江门市第一职业高级中学</t>
  </si>
  <si>
    <t>江门幼儿师范学校</t>
  </si>
  <si>
    <t>江门雅图仕职业技术学校</t>
  </si>
  <si>
    <t>440703000</t>
  </si>
  <si>
    <t>蓬江区</t>
  </si>
  <si>
    <t>440705000</t>
  </si>
  <si>
    <t>新会区</t>
  </si>
  <si>
    <t>440781000</t>
  </si>
  <si>
    <t>台山市</t>
  </si>
  <si>
    <t>440783000</t>
  </si>
  <si>
    <t>开平市</t>
  </si>
  <si>
    <t>440784000</t>
  </si>
  <si>
    <t>鹤山市</t>
  </si>
  <si>
    <t>440785000</t>
  </si>
  <si>
    <t>恩平市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</si>
</sst>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.0_ ;[Red]\-#,##0.0\ "/>
    <numFmt numFmtId="177" formatCode="0_ "/>
    <numFmt numFmtId="179" formatCode="0.0_ "/>
    <numFmt numFmtId="180" formatCode="#,##0_ ;[Red]\-#,##0\ "/>
    <numFmt numFmtId="182" formatCode="_ * #,##0_ ;_ * \-#,##0_ ;_ * &quot;-&quot;??_ ;_ @_ "/>
    <numFmt numFmtId="184" formatCode="_ * #,##0.00_ ;_ * \-#,##0.00_ ;_ * &quot;-&quot;??_ ;_ @_ "/>
  </numFmts>
  <fonts count="20" x14ac:knownFonts="1">
    <font>
      <sz val="11"/>
      <color theme="1"/>
      <name val="宋体"/>
      <charset val="134"/>
      <scheme val="minor"/>
    </font>
    <font>
      <sz val="12"/>
      <color theme="1"/>
      <name val="方正姚体"/>
      <charset val="134"/>
    </font>
    <font>
      <sz val="12"/>
      <name val="幼圆"/>
      <charset val="134"/>
    </font>
    <font>
      <sz val="10"/>
      <name val="宋体"/>
      <charset val="134"/>
    </font>
    <font>
      <b/>
      <sz val="14"/>
      <color theme="1"/>
      <name val="宋体"/>
      <charset val="134"/>
      <scheme val="minor"/>
    </font>
    <font>
      <b/>
      <sz val="36"/>
      <color theme="1"/>
      <name val="宋体"/>
      <charset val="134"/>
    </font>
    <font>
      <b/>
      <sz val="18"/>
      <color theme="1"/>
      <name val="宋体"/>
      <charset val="134"/>
    </font>
    <font>
      <b/>
      <sz val="18"/>
      <color theme="1"/>
      <name val="宋体"/>
      <charset val="134"/>
      <scheme val="minor"/>
    </font>
    <font>
      <sz val="12"/>
      <name val="方正姚体"/>
      <charset val="134"/>
    </font>
    <font>
      <b/>
      <sz val="14"/>
      <color theme="1"/>
      <name val="方正姚体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sz val="14"/>
      <color theme="1"/>
      <name val="方正小标宋简体"/>
      <charset val="134"/>
    </font>
    <font>
      <b/>
      <sz val="14"/>
      <name val="方正姚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18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8" fillId="0" borderId="0">
      <alignment vertical="center"/>
    </xf>
    <xf numFmtId="184" fontId="18" fillId="0" borderId="0" applyFont="0" applyFill="0" applyBorder="0" applyAlignment="0" applyProtection="0">
      <alignment vertical="center"/>
    </xf>
    <xf numFmtId="0" fontId="16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Fill="1">
      <alignment vertical="center"/>
    </xf>
    <xf numFmtId="9" fontId="0" fillId="0" borderId="0" xfId="0" applyNumberFormat="1">
      <alignment vertical="center"/>
    </xf>
    <xf numFmtId="179" fontId="3" fillId="0" borderId="0" xfId="1" applyNumberFormat="1" applyFont="1" applyFill="1" applyBorder="1" applyAlignment="1">
      <alignment horizontal="center" vertical="center"/>
    </xf>
    <xf numFmtId="179" fontId="3" fillId="0" borderId="0" xfId="1" applyNumberFormat="1" applyFont="1" applyFill="1" applyAlignment="1">
      <alignment horizontal="center" vertical="center"/>
    </xf>
    <xf numFmtId="0" fontId="0" fillId="0" borderId="0" xfId="0" applyNumberFormat="1">
      <alignment vertical="center"/>
    </xf>
    <xf numFmtId="0" fontId="4" fillId="0" borderId="0" xfId="0" applyFont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9" fontId="7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2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2" applyNumberFormat="1" applyFont="1" applyFill="1" applyBorder="1" applyAlignment="1">
      <alignment horizontal="center" vertical="center" wrapText="1"/>
    </xf>
    <xf numFmtId="0" fontId="10" fillId="2" borderId="1" xfId="3" applyNumberFormat="1" applyFont="1" applyFill="1" applyBorder="1" applyAlignment="1" applyProtection="1">
      <alignment horizontal="center" vertical="center"/>
    </xf>
    <xf numFmtId="176" fontId="10" fillId="2" borderId="1" xfId="3" applyNumberFormat="1" applyFont="1" applyFill="1" applyBorder="1" applyAlignment="1" applyProtection="1">
      <alignment horizontal="center" vertical="center" wrapText="1"/>
    </xf>
    <xf numFmtId="180" fontId="11" fillId="2" borderId="1" xfId="3" applyNumberFormat="1" applyFont="1" applyFill="1" applyBorder="1" applyAlignment="1" applyProtection="1">
      <alignment horizontal="center" vertical="center" wrapText="1"/>
    </xf>
    <xf numFmtId="0" fontId="0" fillId="0" borderId="1" xfId="3" applyNumberFormat="1" applyFont="1" applyFill="1" applyBorder="1" applyAlignment="1" applyProtection="1">
      <alignment horizontal="left" vertical="center"/>
    </xf>
    <xf numFmtId="176" fontId="0" fillId="0" borderId="1" xfId="3" applyNumberFormat="1" applyFont="1" applyFill="1" applyBorder="1" applyAlignment="1" applyProtection="1">
      <alignment horizontal="left" vertical="center" wrapText="1"/>
    </xf>
    <xf numFmtId="180" fontId="12" fillId="0" borderId="1" xfId="3" applyNumberFormat="1" applyFont="1" applyFill="1" applyBorder="1" applyAlignment="1">
      <alignment horizontal="right" vertical="center"/>
    </xf>
    <xf numFmtId="9" fontId="12" fillId="0" borderId="1" xfId="2" applyNumberFormat="1" applyFont="1" applyFill="1" applyBorder="1" applyAlignment="1" applyProtection="1">
      <alignment horizontal="center" vertical="center" wrapText="1"/>
    </xf>
    <xf numFmtId="182" fontId="13" fillId="0" borderId="0" xfId="1" applyNumberFormat="1" applyFont="1" applyFill="1" applyAlignment="1">
      <alignment horizontal="center" vertical="center"/>
    </xf>
    <xf numFmtId="179" fontId="13" fillId="0" borderId="0" xfId="0" applyNumberFormat="1" applyFont="1" applyFill="1" applyAlignment="1">
      <alignment horizontal="center" vertical="center"/>
    </xf>
    <xf numFmtId="179" fontId="8" fillId="0" borderId="1" xfId="0" applyNumberFormat="1" applyFont="1" applyFill="1" applyBorder="1" applyAlignment="1">
      <alignment horizontal="center" vertical="center" wrapText="1"/>
    </xf>
    <xf numFmtId="179" fontId="8" fillId="3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9" fontId="2" fillId="3" borderId="1" xfId="0" applyNumberFormat="1" applyFont="1" applyFill="1" applyBorder="1" applyAlignment="1">
      <alignment horizontal="center" vertical="center" wrapText="1"/>
    </xf>
    <xf numFmtId="179" fontId="2" fillId="4" borderId="1" xfId="0" applyNumberFormat="1" applyFont="1" applyFill="1" applyBorder="1" applyAlignment="1">
      <alignment horizontal="center" vertical="center" wrapText="1"/>
    </xf>
    <xf numFmtId="180" fontId="15" fillId="0" borderId="1" xfId="0" applyNumberFormat="1" applyFont="1" applyFill="1" applyBorder="1">
      <alignment vertical="center"/>
    </xf>
    <xf numFmtId="180" fontId="16" fillId="0" borderId="1" xfId="1" applyNumberFormat="1" applyFont="1" applyFill="1" applyBorder="1" applyAlignment="1">
      <alignment horizontal="right" vertical="center"/>
    </xf>
    <xf numFmtId="0" fontId="2" fillId="5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79" fontId="14" fillId="3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9" fontId="14" fillId="4" borderId="4" xfId="0" applyNumberFormat="1" applyFont="1" applyFill="1" applyBorder="1" applyAlignment="1">
      <alignment horizontal="center" vertical="center" wrapText="1"/>
    </xf>
    <xf numFmtId="179" fontId="14" fillId="4" borderId="5" xfId="0" applyNumberFormat="1" applyFont="1" applyFill="1" applyBorder="1" applyAlignment="1">
      <alignment horizontal="center" vertical="center" wrapText="1"/>
    </xf>
    <xf numFmtId="179" fontId="14" fillId="0" borderId="4" xfId="0" applyNumberFormat="1" applyFont="1" applyFill="1" applyBorder="1" applyAlignment="1">
      <alignment horizontal="center" vertical="center" wrapText="1"/>
    </xf>
    <xf numFmtId="179" fontId="14" fillId="0" borderId="5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</cellXfs>
  <cellStyles count="7">
    <cellStyle name="百分比" xfId="2" builtinId="5"/>
    <cellStyle name="常规" xfId="0" builtinId="0"/>
    <cellStyle name="常规 2" xfId="3"/>
    <cellStyle name="常规 3" xfId="4"/>
    <cellStyle name="常规 4" xfId="6"/>
    <cellStyle name="千位分隔" xfId="1" builtinId="3"/>
    <cellStyle name="千位分隔 2" xfId="5"/>
  </cellStyles>
  <dxfs count="0"/>
  <tableStyles count="0" defaultTableStyle="TableStyleMedium2" defaultPivotStyle="PivotStyleLight16"/>
  <colors>
    <mruColors>
      <color rgb="FFFFFF99"/>
      <color rgb="FFFF00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21"/>
  <sheetViews>
    <sheetView tabSelected="1" zoomScale="90" zoomScaleNormal="90" workbookViewId="0">
      <selection activeCell="M16" sqref="M16"/>
    </sheetView>
  </sheetViews>
  <sheetFormatPr defaultColWidth="9" defaultRowHeight="13.5" x14ac:dyDescent="0.15"/>
  <cols>
    <col min="1" max="3" width="16.5" customWidth="1"/>
    <col min="4" max="7" width="15.5" customWidth="1"/>
    <col min="8" max="8" width="15.5" style="4" customWidth="1"/>
    <col min="9" max="9" width="20.875" customWidth="1"/>
    <col min="10" max="12" width="25.25" customWidth="1"/>
    <col min="13" max="15" width="20.875" style="5" customWidth="1"/>
    <col min="16" max="16" width="20.875" style="6" customWidth="1"/>
    <col min="17" max="17" width="20.875" customWidth="1"/>
    <col min="18" max="18" width="22.375" style="7" customWidth="1"/>
  </cols>
  <sheetData>
    <row r="1" spans="1:18" ht="29.1" customHeight="1" x14ac:dyDescent="0.15">
      <c r="A1" s="8" t="s">
        <v>0</v>
      </c>
    </row>
    <row r="2" spans="1:18" ht="52.9" customHeight="1" x14ac:dyDescent="0.15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 ht="42.6" customHeight="1" x14ac:dyDescent="0.15">
      <c r="A3" s="9"/>
      <c r="B3" s="10"/>
      <c r="C3" s="10"/>
      <c r="D3" s="11"/>
      <c r="E3" s="11"/>
      <c r="F3" s="11"/>
      <c r="G3" s="11"/>
      <c r="H3" s="12"/>
      <c r="I3" s="11"/>
      <c r="J3" s="11"/>
      <c r="K3" s="11"/>
      <c r="L3" s="11"/>
      <c r="M3" s="25"/>
      <c r="N3" s="26"/>
      <c r="O3" s="26"/>
      <c r="P3" s="26"/>
      <c r="Q3" s="39" t="s">
        <v>2</v>
      </c>
      <c r="R3" s="40"/>
    </row>
    <row r="4" spans="1:18" s="1" customFormat="1" ht="42" customHeight="1" x14ac:dyDescent="0.15">
      <c r="A4" s="44" t="s">
        <v>3</v>
      </c>
      <c r="B4" s="44" t="s">
        <v>4</v>
      </c>
      <c r="C4" s="44" t="s">
        <v>5</v>
      </c>
      <c r="D4" s="41" t="s">
        <v>6</v>
      </c>
      <c r="E4" s="42"/>
      <c r="F4" s="42"/>
      <c r="G4" s="42"/>
      <c r="H4" s="42"/>
      <c r="I4" s="42"/>
      <c r="J4" s="45" t="s">
        <v>7</v>
      </c>
      <c r="K4" s="45" t="s">
        <v>8</v>
      </c>
      <c r="L4" s="45" t="s">
        <v>9</v>
      </c>
      <c r="M4" s="43" t="s">
        <v>10</v>
      </c>
      <c r="N4" s="43"/>
      <c r="O4" s="43"/>
      <c r="P4" s="46" t="s">
        <v>11</v>
      </c>
      <c r="Q4" s="48" t="s">
        <v>12</v>
      </c>
      <c r="R4" s="50" t="s">
        <v>13</v>
      </c>
    </row>
    <row r="5" spans="1:18" s="1" customFormat="1" ht="73.150000000000006" customHeight="1" x14ac:dyDescent="0.15">
      <c r="A5" s="44"/>
      <c r="B5" s="44"/>
      <c r="C5" s="44"/>
      <c r="D5" s="13" t="s">
        <v>14</v>
      </c>
      <c r="E5" s="13" t="s">
        <v>15</v>
      </c>
      <c r="F5" s="13" t="s">
        <v>16</v>
      </c>
      <c r="G5" s="13" t="s">
        <v>17</v>
      </c>
      <c r="H5" s="14" t="s">
        <v>18</v>
      </c>
      <c r="I5" s="27" t="s">
        <v>19</v>
      </c>
      <c r="J5" s="45"/>
      <c r="K5" s="45"/>
      <c r="L5" s="45"/>
      <c r="M5" s="28" t="s">
        <v>20</v>
      </c>
      <c r="N5" s="28" t="s">
        <v>21</v>
      </c>
      <c r="O5" s="28" t="s">
        <v>22</v>
      </c>
      <c r="P5" s="47"/>
      <c r="Q5" s="49"/>
      <c r="R5" s="50"/>
    </row>
    <row r="6" spans="1:18" s="2" customFormat="1" ht="49.15" customHeight="1" x14ac:dyDescent="0.15">
      <c r="A6" s="15" t="s">
        <v>23</v>
      </c>
      <c r="B6" s="15" t="s">
        <v>24</v>
      </c>
      <c r="C6" s="15" t="s">
        <v>25</v>
      </c>
      <c r="D6" s="16" t="s">
        <v>26</v>
      </c>
      <c r="E6" s="16" t="s">
        <v>27</v>
      </c>
      <c r="F6" s="16" t="s">
        <v>28</v>
      </c>
      <c r="G6" s="16" t="s">
        <v>29</v>
      </c>
      <c r="H6" s="17" t="s">
        <v>30</v>
      </c>
      <c r="I6" s="29" t="s">
        <v>31</v>
      </c>
      <c r="J6" s="16" t="s">
        <v>32</v>
      </c>
      <c r="K6" s="16" t="s">
        <v>33</v>
      </c>
      <c r="L6" s="16" t="s">
        <v>34</v>
      </c>
      <c r="M6" s="30" t="s">
        <v>35</v>
      </c>
      <c r="N6" s="30" t="s">
        <v>36</v>
      </c>
      <c r="O6" s="30" t="s">
        <v>37</v>
      </c>
      <c r="P6" s="31" t="s">
        <v>38</v>
      </c>
      <c r="Q6" s="34" t="s">
        <v>39</v>
      </c>
      <c r="R6" s="35" t="s">
        <v>40</v>
      </c>
    </row>
    <row r="7" spans="1:18" ht="40.15" customHeight="1" x14ac:dyDescent="0.15">
      <c r="A7" s="18" t="s">
        <v>41</v>
      </c>
      <c r="B7" s="19" t="s">
        <v>42</v>
      </c>
      <c r="C7" s="19" t="s">
        <v>42</v>
      </c>
      <c r="D7" s="20">
        <v>28067</v>
      </c>
      <c r="E7" s="20">
        <v>163</v>
      </c>
      <c r="F7" s="20">
        <v>29995</v>
      </c>
      <c r="G7" s="20">
        <v>161</v>
      </c>
      <c r="H7" s="20"/>
      <c r="I7" s="20">
        <v>47238258</v>
      </c>
      <c r="J7" s="20">
        <v>660475</v>
      </c>
      <c r="K7" s="20">
        <v>49877836</v>
      </c>
      <c r="L7" s="20">
        <v>50538311</v>
      </c>
      <c r="M7" s="20">
        <v>50538311</v>
      </c>
      <c r="N7" s="20">
        <v>0</v>
      </c>
      <c r="O7" s="20">
        <v>50538311</v>
      </c>
      <c r="P7" s="20">
        <v>0</v>
      </c>
      <c r="Q7" s="20">
        <v>0</v>
      </c>
      <c r="R7" s="36"/>
    </row>
    <row r="8" spans="1:18" s="3" customFormat="1" ht="40.15" customHeight="1" x14ac:dyDescent="0.15">
      <c r="A8" s="21" t="s">
        <v>43</v>
      </c>
      <c r="B8" s="22" t="s">
        <v>44</v>
      </c>
      <c r="C8" s="22" t="s">
        <v>45</v>
      </c>
      <c r="D8" s="23">
        <v>10695</v>
      </c>
      <c r="E8" s="23">
        <v>90</v>
      </c>
      <c r="F8" s="23">
        <v>10634</v>
      </c>
      <c r="G8" s="23">
        <v>83</v>
      </c>
      <c r="H8" s="24">
        <v>0.3</v>
      </c>
      <c r="I8" s="23">
        <v>11602500</v>
      </c>
      <c r="J8" s="32">
        <v>-304868</v>
      </c>
      <c r="K8" s="32">
        <v>11261565</v>
      </c>
      <c r="L8" s="32">
        <v>10956697</v>
      </c>
      <c r="M8" s="33">
        <v>10956697</v>
      </c>
      <c r="N8" s="33">
        <v>0</v>
      </c>
      <c r="O8" s="33">
        <v>10956697</v>
      </c>
      <c r="P8" s="33">
        <v>0</v>
      </c>
      <c r="Q8" s="32">
        <v>0</v>
      </c>
      <c r="R8" s="37"/>
    </row>
    <row r="9" spans="1:18" s="3" customFormat="1" ht="40.15" customHeight="1" x14ac:dyDescent="0.15">
      <c r="A9" s="21"/>
      <c r="B9" s="22"/>
      <c r="C9" s="22" t="s">
        <v>46</v>
      </c>
      <c r="D9" s="23">
        <v>975</v>
      </c>
      <c r="E9" s="23">
        <v>3</v>
      </c>
      <c r="F9" s="23">
        <v>315</v>
      </c>
      <c r="G9" s="23">
        <v>1</v>
      </c>
      <c r="H9" s="24">
        <v>0.3</v>
      </c>
      <c r="I9" s="23">
        <v>1053465</v>
      </c>
      <c r="J9" s="32">
        <f>(D9*1750+E9*1925+F9*1750+G9*1925)*H9-I9</f>
        <v>-373905</v>
      </c>
      <c r="K9" s="32">
        <f>(F9*3500+G9*3850)*H9</f>
        <v>331905</v>
      </c>
      <c r="L9" s="32">
        <f>K9+J9</f>
        <v>-42000</v>
      </c>
      <c r="M9" s="33">
        <v>-42000</v>
      </c>
      <c r="N9" s="33"/>
      <c r="O9" s="33">
        <v>-42000</v>
      </c>
      <c r="P9" s="33"/>
      <c r="Q9" s="32"/>
      <c r="R9" s="37"/>
    </row>
    <row r="10" spans="1:18" s="3" customFormat="1" ht="40.15" customHeight="1" x14ac:dyDescent="0.15">
      <c r="A10" s="21"/>
      <c r="B10" s="22"/>
      <c r="C10" s="22" t="s">
        <v>47</v>
      </c>
      <c r="D10" s="23">
        <v>143</v>
      </c>
      <c r="E10" s="23">
        <v>0</v>
      </c>
      <c r="F10" s="23">
        <v>136</v>
      </c>
      <c r="G10" s="23">
        <v>0</v>
      </c>
      <c r="H10" s="24">
        <v>0.3</v>
      </c>
      <c r="I10" s="23">
        <v>156450</v>
      </c>
      <c r="J10" s="32">
        <f t="shared" ref="J10:J15" si="0">(D10*1750+E10*1925+F10*1750+G10*1925)*H10-I10</f>
        <v>-9975</v>
      </c>
      <c r="K10" s="32">
        <f t="shared" ref="K10:K15" si="1">(F10*3500+G10*3850)*H10</f>
        <v>142800</v>
      </c>
      <c r="L10" s="32">
        <f t="shared" ref="L10:L14" si="2">K10+J10</f>
        <v>132825</v>
      </c>
      <c r="M10" s="33">
        <v>132825</v>
      </c>
      <c r="N10" s="33"/>
      <c r="O10" s="33">
        <v>132825</v>
      </c>
      <c r="P10" s="33"/>
      <c r="Q10" s="32"/>
      <c r="R10" s="37"/>
    </row>
    <row r="11" spans="1:18" s="3" customFormat="1" ht="40.15" customHeight="1" x14ac:dyDescent="0.15">
      <c r="A11" s="21"/>
      <c r="B11" s="22"/>
      <c r="C11" s="22" t="s">
        <v>48</v>
      </c>
      <c r="D11" s="23">
        <v>2</v>
      </c>
      <c r="E11" s="23">
        <v>57</v>
      </c>
      <c r="F11" s="23">
        <v>1</v>
      </c>
      <c r="G11" s="23">
        <v>52</v>
      </c>
      <c r="H11" s="24">
        <v>0.3</v>
      </c>
      <c r="I11" s="23">
        <v>68040</v>
      </c>
      <c r="J11" s="32">
        <f t="shared" si="0"/>
        <v>-3517.5</v>
      </c>
      <c r="K11" s="32">
        <f t="shared" si="1"/>
        <v>61110</v>
      </c>
      <c r="L11" s="32">
        <f t="shared" si="2"/>
        <v>57592.5</v>
      </c>
      <c r="M11" s="33">
        <v>57592.5</v>
      </c>
      <c r="N11" s="33"/>
      <c r="O11" s="33">
        <v>57592.5</v>
      </c>
      <c r="P11" s="33"/>
      <c r="Q11" s="32"/>
      <c r="R11" s="37"/>
    </row>
    <row r="12" spans="1:18" s="3" customFormat="1" ht="40.15" customHeight="1" x14ac:dyDescent="0.15">
      <c r="A12" s="21"/>
      <c r="B12" s="22"/>
      <c r="C12" s="22" t="s">
        <v>49</v>
      </c>
      <c r="D12" s="23">
        <v>1522</v>
      </c>
      <c r="E12" s="23">
        <v>7</v>
      </c>
      <c r="F12" s="23">
        <v>1964</v>
      </c>
      <c r="G12" s="23">
        <v>8</v>
      </c>
      <c r="H12" s="24">
        <v>0.3</v>
      </c>
      <c r="I12" s="23">
        <v>1661730</v>
      </c>
      <c r="J12" s="32">
        <f t="shared" si="0"/>
        <v>177082.5</v>
      </c>
      <c r="K12" s="32">
        <f t="shared" si="1"/>
        <v>2071440</v>
      </c>
      <c r="L12" s="32">
        <f t="shared" si="2"/>
        <v>2248522.5</v>
      </c>
      <c r="M12" s="33">
        <v>2248522.5</v>
      </c>
      <c r="N12" s="33"/>
      <c r="O12" s="33">
        <v>2248522.5</v>
      </c>
      <c r="P12" s="33"/>
      <c r="Q12" s="32"/>
      <c r="R12" s="37"/>
    </row>
    <row r="13" spans="1:18" s="3" customFormat="1" ht="40.15" customHeight="1" x14ac:dyDescent="0.15">
      <c r="A13" s="21"/>
      <c r="B13" s="22"/>
      <c r="C13" s="22" t="s">
        <v>50</v>
      </c>
      <c r="D13" s="23">
        <v>3831</v>
      </c>
      <c r="E13" s="23">
        <v>12</v>
      </c>
      <c r="F13" s="23">
        <v>4166</v>
      </c>
      <c r="G13" s="23">
        <v>13</v>
      </c>
      <c r="H13" s="24">
        <v>0.3</v>
      </c>
      <c r="I13" s="23">
        <v>4144560</v>
      </c>
      <c r="J13" s="32">
        <f t="shared" si="0"/>
        <v>68302.5</v>
      </c>
      <c r="K13" s="32">
        <f t="shared" si="1"/>
        <v>4389315</v>
      </c>
      <c r="L13" s="32">
        <f t="shared" si="2"/>
        <v>4457617.5</v>
      </c>
      <c r="M13" s="33">
        <v>4457617.5</v>
      </c>
      <c r="N13" s="33"/>
      <c r="O13" s="33">
        <v>4457617.5</v>
      </c>
      <c r="P13" s="33"/>
      <c r="Q13" s="32"/>
      <c r="R13" s="37"/>
    </row>
    <row r="14" spans="1:18" s="3" customFormat="1" ht="40.15" customHeight="1" x14ac:dyDescent="0.15">
      <c r="A14" s="21"/>
      <c r="B14" s="22"/>
      <c r="C14" s="22" t="s">
        <v>51</v>
      </c>
      <c r="D14" s="23">
        <v>2239</v>
      </c>
      <c r="E14" s="23">
        <v>0</v>
      </c>
      <c r="F14" s="23">
        <v>1360</v>
      </c>
      <c r="G14" s="23">
        <v>0</v>
      </c>
      <c r="H14" s="24">
        <v>0.3</v>
      </c>
      <c r="I14" s="23">
        <v>2373000</v>
      </c>
      <c r="J14" s="32">
        <f t="shared" si="0"/>
        <v>-483525</v>
      </c>
      <c r="K14" s="32">
        <f t="shared" si="1"/>
        <v>1428000</v>
      </c>
      <c r="L14" s="32">
        <f t="shared" si="2"/>
        <v>944475</v>
      </c>
      <c r="M14" s="33">
        <v>944475</v>
      </c>
      <c r="N14" s="33"/>
      <c r="O14" s="33">
        <v>944475</v>
      </c>
      <c r="P14" s="33"/>
      <c r="Q14" s="32"/>
      <c r="R14" s="37"/>
    </row>
    <row r="15" spans="1:18" s="3" customFormat="1" ht="40.15" customHeight="1" x14ac:dyDescent="0.15">
      <c r="A15" s="21"/>
      <c r="B15" s="22"/>
      <c r="C15" s="22" t="s">
        <v>52</v>
      </c>
      <c r="D15" s="23">
        <v>1983</v>
      </c>
      <c r="E15" s="23">
        <v>11</v>
      </c>
      <c r="F15" s="23">
        <v>2692</v>
      </c>
      <c r="G15" s="23">
        <v>9</v>
      </c>
      <c r="H15" s="24">
        <v>0.3</v>
      </c>
      <c r="I15" s="23">
        <v>2145255</v>
      </c>
      <c r="J15" s="32">
        <f t="shared" si="0"/>
        <v>320670</v>
      </c>
      <c r="K15" s="32">
        <f t="shared" si="1"/>
        <v>2836995</v>
      </c>
      <c r="L15" s="32">
        <v>3157664</v>
      </c>
      <c r="M15" s="33">
        <v>3157664</v>
      </c>
      <c r="N15" s="33"/>
      <c r="O15" s="33">
        <v>3157664</v>
      </c>
      <c r="P15" s="33"/>
      <c r="Q15" s="32"/>
      <c r="R15" s="37"/>
    </row>
    <row r="16" spans="1:18" s="3" customFormat="1" ht="40.15" customHeight="1" x14ac:dyDescent="0.15">
      <c r="A16" s="21" t="s">
        <v>53</v>
      </c>
      <c r="B16" s="22" t="s">
        <v>54</v>
      </c>
      <c r="C16" s="22" t="s">
        <v>54</v>
      </c>
      <c r="D16" s="23">
        <v>195</v>
      </c>
      <c r="E16" s="23"/>
      <c r="F16" s="23">
        <v>131</v>
      </c>
      <c r="G16" s="23"/>
      <c r="H16" s="24">
        <v>0.3</v>
      </c>
      <c r="I16" s="23">
        <v>207900</v>
      </c>
      <c r="J16" s="32">
        <v>-36750</v>
      </c>
      <c r="K16" s="32">
        <v>137550</v>
      </c>
      <c r="L16" s="32">
        <v>100800</v>
      </c>
      <c r="M16" s="33">
        <v>100800</v>
      </c>
      <c r="N16" s="33">
        <v>0</v>
      </c>
      <c r="O16" s="33">
        <v>100800</v>
      </c>
      <c r="P16" s="33">
        <v>0</v>
      </c>
      <c r="Q16" s="32">
        <v>0</v>
      </c>
      <c r="R16" s="37"/>
    </row>
    <row r="17" spans="1:18" s="3" customFormat="1" ht="40.15" customHeight="1" x14ac:dyDescent="0.15">
      <c r="A17" s="21" t="s">
        <v>55</v>
      </c>
      <c r="B17" s="22" t="s">
        <v>56</v>
      </c>
      <c r="C17" s="22" t="s">
        <v>56</v>
      </c>
      <c r="D17" s="23">
        <v>3983</v>
      </c>
      <c r="E17" s="23"/>
      <c r="F17" s="23">
        <v>4461</v>
      </c>
      <c r="G17" s="23"/>
      <c r="H17" s="24">
        <v>0.3</v>
      </c>
      <c r="I17" s="23">
        <v>4261950</v>
      </c>
      <c r="J17" s="32">
        <v>171150</v>
      </c>
      <c r="K17" s="32">
        <v>4684050</v>
      </c>
      <c r="L17" s="32">
        <v>4855200</v>
      </c>
      <c r="M17" s="33">
        <v>4855200</v>
      </c>
      <c r="N17" s="33">
        <v>0</v>
      </c>
      <c r="O17" s="33">
        <v>4855200</v>
      </c>
      <c r="P17" s="33">
        <v>0</v>
      </c>
      <c r="Q17" s="32">
        <v>0</v>
      </c>
      <c r="R17" s="37"/>
    </row>
    <row r="18" spans="1:18" s="3" customFormat="1" ht="40.15" customHeight="1" x14ac:dyDescent="0.15">
      <c r="A18" s="21" t="s">
        <v>57</v>
      </c>
      <c r="B18" s="22" t="s">
        <v>58</v>
      </c>
      <c r="C18" s="22" t="s">
        <v>58</v>
      </c>
      <c r="D18" s="23">
        <v>5021</v>
      </c>
      <c r="E18" s="23">
        <v>38</v>
      </c>
      <c r="F18" s="23">
        <v>5853</v>
      </c>
      <c r="G18" s="23">
        <v>47</v>
      </c>
      <c r="H18" s="24">
        <v>0.65</v>
      </c>
      <c r="I18" s="23">
        <v>11836370</v>
      </c>
      <c r="J18" s="32">
        <v>639161</v>
      </c>
      <c r="K18" s="32">
        <v>13433193</v>
      </c>
      <c r="L18" s="32">
        <v>14072354</v>
      </c>
      <c r="M18" s="33">
        <v>14072354</v>
      </c>
      <c r="N18" s="33">
        <v>0</v>
      </c>
      <c r="O18" s="33">
        <v>14072354</v>
      </c>
      <c r="P18" s="33">
        <v>0</v>
      </c>
      <c r="Q18" s="32">
        <v>0</v>
      </c>
      <c r="R18" s="37"/>
    </row>
    <row r="19" spans="1:18" s="3" customFormat="1" ht="40.15" customHeight="1" x14ac:dyDescent="0.15">
      <c r="A19" s="21" t="s">
        <v>59</v>
      </c>
      <c r="B19" s="22" t="s">
        <v>60</v>
      </c>
      <c r="C19" s="22" t="s">
        <v>60</v>
      </c>
      <c r="D19" s="23">
        <v>3591</v>
      </c>
      <c r="E19" s="23">
        <v>13</v>
      </c>
      <c r="F19" s="23">
        <v>3798</v>
      </c>
      <c r="G19" s="23">
        <v>16</v>
      </c>
      <c r="H19" s="24">
        <v>0.65</v>
      </c>
      <c r="I19" s="23">
        <v>8552635</v>
      </c>
      <c r="J19" s="32">
        <v>-111361</v>
      </c>
      <c r="K19" s="32">
        <v>8680490</v>
      </c>
      <c r="L19" s="32">
        <v>8569129</v>
      </c>
      <c r="M19" s="33">
        <v>8569129</v>
      </c>
      <c r="N19" s="33">
        <v>0</v>
      </c>
      <c r="O19" s="33">
        <v>8569129</v>
      </c>
      <c r="P19" s="33">
        <v>0</v>
      </c>
      <c r="Q19" s="32">
        <v>0</v>
      </c>
      <c r="R19" s="37"/>
    </row>
    <row r="20" spans="1:18" s="3" customFormat="1" ht="40.15" customHeight="1" x14ac:dyDescent="0.15">
      <c r="A20" s="21" t="s">
        <v>61</v>
      </c>
      <c r="B20" s="22" t="s">
        <v>62</v>
      </c>
      <c r="C20" s="22" t="s">
        <v>62</v>
      </c>
      <c r="D20" s="23">
        <v>2831</v>
      </c>
      <c r="E20" s="23">
        <v>6</v>
      </c>
      <c r="F20" s="23">
        <v>3045</v>
      </c>
      <c r="G20" s="23">
        <v>2</v>
      </c>
      <c r="H20" s="24">
        <v>0.65</v>
      </c>
      <c r="I20" s="23">
        <v>6573840</v>
      </c>
      <c r="J20" s="32">
        <v>120120</v>
      </c>
      <c r="K20" s="32">
        <v>6932380</v>
      </c>
      <c r="L20" s="32">
        <v>7052500</v>
      </c>
      <c r="M20" s="33">
        <v>7052500</v>
      </c>
      <c r="N20" s="33">
        <v>0</v>
      </c>
      <c r="O20" s="33">
        <v>7052500</v>
      </c>
      <c r="P20" s="33">
        <v>0</v>
      </c>
      <c r="Q20" s="32">
        <v>0</v>
      </c>
      <c r="R20" s="37"/>
    </row>
    <row r="21" spans="1:18" s="3" customFormat="1" ht="40.15" customHeight="1" x14ac:dyDescent="0.15">
      <c r="A21" s="21" t="s">
        <v>63</v>
      </c>
      <c r="B21" s="22" t="s">
        <v>64</v>
      </c>
      <c r="C21" s="22" t="s">
        <v>64</v>
      </c>
      <c r="D21" s="23">
        <v>1751</v>
      </c>
      <c r="E21" s="23">
        <v>16</v>
      </c>
      <c r="F21" s="23">
        <v>2073</v>
      </c>
      <c r="G21" s="23">
        <v>13</v>
      </c>
      <c r="H21" s="24">
        <v>0.65</v>
      </c>
      <c r="I21" s="23">
        <v>4203063</v>
      </c>
      <c r="J21" s="32">
        <v>183023</v>
      </c>
      <c r="K21" s="32">
        <v>4748608</v>
      </c>
      <c r="L21" s="32">
        <v>4931631</v>
      </c>
      <c r="M21" s="33">
        <v>4931631</v>
      </c>
      <c r="N21" s="33">
        <v>0</v>
      </c>
      <c r="O21" s="33">
        <v>4931631</v>
      </c>
      <c r="P21" s="33">
        <v>0</v>
      </c>
      <c r="Q21" s="32">
        <v>0</v>
      </c>
      <c r="R21" s="37"/>
    </row>
  </sheetData>
  <mergeCells count="13">
    <mergeCell ref="A2:R2"/>
    <mergeCell ref="Q3:R3"/>
    <mergeCell ref="D4:I4"/>
    <mergeCell ref="M4:O4"/>
    <mergeCell ref="A4:A5"/>
    <mergeCell ref="B4:B5"/>
    <mergeCell ref="C4:C5"/>
    <mergeCell ref="J4:J5"/>
    <mergeCell ref="K4:K5"/>
    <mergeCell ref="L4:L5"/>
    <mergeCell ref="P4:P5"/>
    <mergeCell ref="Q4:Q5"/>
    <mergeCell ref="R4:R5"/>
  </mergeCells>
  <phoneticPr fontId="19" type="noConversion"/>
  <printOptions horizontalCentered="1"/>
  <pageMargins left="0.70763888888888904" right="0.70763888888888904" top="0.74791666666666701" bottom="0.74791666666666701" header="0.31388888888888899" footer="0.31388888888888899"/>
  <pageSetup paperSize="9" scale="38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样表1</vt:lpstr>
      <vt:lpstr>样表1!Print_Area</vt:lpstr>
      <vt:lpstr>样表1!Print_Titles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</dc:creator>
  <cp:lastModifiedBy>邝健华</cp:lastModifiedBy>
  <cp:lastPrinted>2021-12-16T03:08:00Z</cp:lastPrinted>
  <dcterms:created xsi:type="dcterms:W3CDTF">2020-09-23T02:47:00Z</dcterms:created>
  <dcterms:modified xsi:type="dcterms:W3CDTF">2021-12-20T10:50:32Z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