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2845" windowHeight="9675" tabRatio="567" activeTab="1"/>
  </bookViews>
  <sheets>
    <sheet name="1" sheetId="17" r:id="rId1"/>
    <sheet name="2" sheetId="13" r:id="rId2"/>
    <sheet name="3" sheetId="18" r:id="rId3"/>
    <sheet name="4" sheetId="14"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s>
  <definedNames>
    <definedName name="\q">[1]国家!#REF!</definedName>
    <definedName name="\z">[2]中央!#REF!</definedName>
    <definedName name="\zz">[2]中央!#REF!</definedName>
    <definedName name="_123">OFFSET(#REF!,,,COUNTA(#REF!)-1)</definedName>
    <definedName name="_xlnm._FilterDatabase" localSheetId="1" hidden="1">'2'!$A$4:$N$166</definedName>
    <definedName name="_xlnm._FilterDatabase" localSheetId="3" hidden="1">'4'!$A$4:$R$66</definedName>
    <definedName name="_Order1" hidden="1">255</definedName>
    <definedName name="_Order2" hidden="1">255</definedName>
    <definedName name="a">#REF!</definedName>
    <definedName name="aa">#REF!</definedName>
    <definedName name="aaa">[1]国家!#REF!</definedName>
    <definedName name="AccessDatabase" hidden="1">"D:\文_件\省长专项\2000省长专项审批.mdb"</definedName>
    <definedName name="data">#REF!</definedName>
    <definedName name="_xlnm.Database">[3]PKx!$A$1:$AP$622</definedName>
    <definedName name="database2">#REF!</definedName>
    <definedName name="database3">#REF!</definedName>
    <definedName name="ddd">#REF!</definedName>
    <definedName name="gxxe2003">[4]P1012001!$A$6:$E$117</definedName>
    <definedName name="gxxe20032">[5]P1012001!$A$6:$E$117</definedName>
    <definedName name="hhhh">#REF!</definedName>
    <definedName name="kkkk">#REF!</definedName>
    <definedName name="_xlnm.Print_Area" localSheetId="0">'1'!$A$1:$L$42</definedName>
    <definedName name="_xlnm.Print_Area" localSheetId="1">'2'!$A$1:$H$166</definedName>
    <definedName name="_xlnm.Print_Area" localSheetId="2">'3'!$A$1:$L$32</definedName>
    <definedName name="_xlnm.Print_Area" localSheetId="3">'4'!$A$1:$H$66</definedName>
    <definedName name="_xlnm.Print_Area">#REF!</definedName>
    <definedName name="Print_Area_MI">[1]国家!#REF!</definedName>
    <definedName name="_xlnm.Print_Titles" localSheetId="1">'2'!$1:$4</definedName>
    <definedName name="_xlnm.Print_Titles" localSheetId="3">'4'!$1:$4</definedName>
    <definedName name="_xlnm.Print_Titles">#N/A</definedName>
    <definedName name="sheng">#REF!</definedName>
    <definedName name="北京市行政区划">#REF!</definedName>
    <definedName name="本年">'[6]1-4余额表'!$L$3</definedName>
    <definedName name="财政供养">#REF!</definedName>
    <definedName name="成本差异系数">VLOOKUP([7]公路里程!$C1,[8]差异系数!$A$6:$C$229,3,)</definedName>
    <definedName name="城市维护费">VLOOKUP([7]公路里程!$D1,'[9]2009'!$A$10:$AS$255,40,)</definedName>
    <definedName name="村级支出">VLOOKUP([7]公路里程!$D1,[10]L24!$B$7:$Y$4958,9,)</definedName>
    <definedName name="当年">'[11]1-1余额表'!$L$1</definedName>
    <definedName name="地方病防治系数">VLOOKUP([7]公路里程!$C1,[8]data!$C$6:$AR$210,42,)</definedName>
    <definedName name="地区">OFFSET('[11]1-1余额表'!$A$7,,,COUNTA('[11]1-1余额表'!$A$1:$A$65536)-1)</definedName>
    <definedName name="公共安全部门">VLOOKUP([7]公路里程!$D1,'[9]2009'!$A$10:$AS$255,33,)</definedName>
    <definedName name="还有">#REF!</definedName>
    <definedName name="行政部门">VLOOKUP([7]公路里程!$D1,'[9]2009'!$A$10:$AS$255,30,)</definedName>
    <definedName name="行政区划名称">[12]区划对应表!$B$1:$B$19</definedName>
    <definedName name="汇率">#REF!</definedName>
    <definedName name="交通费">VLOOKUP([13]经费权重!$B1,[14]分县数据!$A$9:$BA$258,23,)</definedName>
    <definedName name="教育部门">VLOOKUP([7]公路里程!$D1,'[9]2009'!$A$10:$AS$255,34,)</definedName>
    <definedName name="离退休">VLOOKUP([7]公路里程!$D1,[15]Sheet1!$A$3:$J$252,2,)</definedName>
    <definedName name="林业部门">VLOOKUP([7]公路里程!$D1,[15]Sheet1!$A$3:$J$252,6,)</definedName>
    <definedName name="农业部门">VLOOKUP([7]公路里程!$D1,[15]Sheet1!$A$7:$J$252,5,)</definedName>
    <definedName name="平台法人性质">[16]参数表!$D$2:$D$4</definedName>
    <definedName name="其他支出">VLOOKUP([7]公路里程!$D1,'[9]2009'!$A$10:$AS$255,45,)</definedName>
    <definedName name="区划">#REF!</definedName>
    <definedName name="取暖费">VLOOKUP([13]经费权重!$B1,[14]分县数据!$A$9:$BA$258,21,)</definedName>
    <definedName name="去年">'[6]1-4余额表'!$L$4</definedName>
    <definedName name="全部担保">OFFSET('[11]1-1余额表'!$G$7,,,COUNTA('[11]1-1余额表'!$G$1:$G$65536)-1)</definedName>
    <definedName name="全部一般">OFFSET('[11]1-1余额表'!$E$7,,,COUNTA('[11]1-1余额表'!$E$1:$E$65536)-1)</definedName>
    <definedName name="全部余额">OFFSET('[11]1-1余额表'!$C$7,,,COUNTA('[11]1-1余额表'!$C$1:$C$65536)-1)</definedName>
    <definedName name="全部直接">OFFSET('[11]1-1余额表'!$D$7,,,COUNTA('[11]1-1余额表'!$D$1:$D$65536)-1)</definedName>
    <definedName name="全部专项">OFFSET('[11]1-1余额表'!$F$7,,,COUNTA('[11]1-1余额表'!$F$1:$F$65536)-1)</definedName>
    <definedName name="全额差额比例">'[17]C01-1'!#REF!</definedName>
    <definedName name="人员经费">VLOOKUP([13]经费权重!$B1,[14]分县数据!$A$9:$BA$258,4,)+VLOOKUP([13]经费权重!$B1,[14]分县数据!$A$9:$BA$258,39,)</definedName>
    <definedName name="上年">'[6]1-4余额表'!$L$2</definedName>
    <definedName name="社会保障支出">VLOOKUP([7]公路里程!$D1,'[18]2007'!$A$10:$AS$257,29,)</definedName>
    <definedName name="生产列1">#REF!</definedName>
    <definedName name="生产列11">#REF!</definedName>
    <definedName name="生产列15">#REF!</definedName>
    <definedName name="生产列16">#REF!</definedName>
    <definedName name="生产列17">#REF!</definedName>
    <definedName name="生产列19">#REF!</definedName>
    <definedName name="生产列2">#REF!</definedName>
    <definedName name="生产列20">#REF!</definedName>
    <definedName name="生产列3">#REF!</definedName>
    <definedName name="生产列4">#REF!</definedName>
    <definedName name="生产列5">#REF!</definedName>
    <definedName name="生产列6">#REF!</definedName>
    <definedName name="生产列7">#REF!</definedName>
    <definedName name="生产列8">#REF!</definedName>
    <definedName name="生产列9">#REF!</definedName>
    <definedName name="生产期">#REF!</definedName>
    <definedName name="生产期1">#REF!</definedName>
    <definedName name="生产期11">#REF!</definedName>
    <definedName name="生产期123">#REF!</definedName>
    <definedName name="生产期15">#REF!</definedName>
    <definedName name="生产期16">#REF!</definedName>
    <definedName name="生产期17">#REF!</definedName>
    <definedName name="生产期18">#REF!</definedName>
    <definedName name="生产期19">#REF!</definedName>
    <definedName name="生产期2">#REF!</definedName>
    <definedName name="生产期20">#REF!</definedName>
    <definedName name="生产期3">#REF!</definedName>
    <definedName name="生产期4">#REF!</definedName>
    <definedName name="生产期5">#REF!</definedName>
    <definedName name="生产期6">#REF!</definedName>
    <definedName name="生产期7">#REF!</definedName>
    <definedName name="生产期8">#REF!</definedName>
    <definedName name="生产期9">#REF!</definedName>
    <definedName name="省级担保">OFFSET('[11]2-11担保分级表'!$C$6,,,COUNTA('[11]2-11担保分级表'!$C$1:$C$65536)-1)</definedName>
    <definedName name="省级一般">OFFSET('[11]2-7一般分级表'!$C$6,,,COUNTA('[11]2-7一般分级表'!$C$1:$C$65536)-1)</definedName>
    <definedName name="省级余额">OFFSET('[11]2-1余额分级表'!$C$6,,,COUNTA('[11]2-1余额分级表'!$C$1:$C$65536)-1)</definedName>
    <definedName name="省级直接">OFFSET('[11]2-5直接分级表'!$C$6,,,COUNTA('[11]2-5直接分级表'!$C$1:$C$65536)-1)</definedName>
    <definedName name="省级专项">OFFSET('[11]2-9专项分级表'!$C$6,,,COUNTA('[11]2-9专项分级表'!$C$1:$C$65536)-1)</definedName>
    <definedName name="省区">[19]总表!$B$4:$B$44</definedName>
    <definedName name="市级担保">OFFSET('[11]2-11担保分级表'!$E$6,,,COUNTA('[11]2-11担保分级表'!$E$1:$E$65536)-1)</definedName>
    <definedName name="市级一般">OFFSET('[11]2-7一般分级表'!$E$6,,,COUNTA('[11]2-7一般分级表'!$E$1:$E$65536)-1)</definedName>
    <definedName name="市级余额">OFFSET('[11]2-1余额分级表'!$E$6,,,COUNTA('[11]2-1余额分级表'!$E$1:$E$65536)-1)</definedName>
    <definedName name="市级直接">OFFSET('[11]2-5直接分级表'!$E$6,,,COUNTA('[11]2-5直接分级表'!$E$1:$E$65536)-1)</definedName>
    <definedName name="市级专项">OFFSET('[11]2-9专项分级表'!$E$6,,,COUNTA('[11]2-9专项分级表'!$E$1:$E$65536)-1)</definedName>
    <definedName name="是否立项">[20]区划对应表!$E$1:$E$2</definedName>
    <definedName name="水利部门">VLOOKUP([7]公路里程!$D1,[15]Sheet1!$A$3:$J$252,7,)</definedName>
    <definedName name="四季度">'[21]C01-1'!#REF!</definedName>
    <definedName name="卫生部门">VLOOKUP([7]公路里程!$D1,'[9]2009'!$A$10:$AS$255,38,)</definedName>
    <definedName name="位次d">[22]四月份月报!#REF!</definedName>
    <definedName name="文体广部门">VLOOKUP([7]公路里程!$D1,'[9]2009'!$A$10:$AS$255,36,)</definedName>
    <definedName name="县级担保">OFFSET('[11]2-11担保分级表'!$G$6,,,COUNTA('[11]2-11担保分级表'!$G$1:$G$65536)-1)</definedName>
    <definedName name="县级一般">OFFSET('[11]2-7一般分级表'!$G$6,,,COUNTA('[11]2-7一般分级表'!$G$1:$G$65536)-1)</definedName>
    <definedName name="县级余额">OFFSET('[11]2-1余额分级表'!$G$6,,,COUNTA('[11]2-1余额分级表'!$G$1:$G$65536)-1)</definedName>
    <definedName name="县级直接">OFFSET('[11]2-5直接分级表'!$G$6,,,COUNTA('[11]2-5直接分级表'!$G$1:$G$65536)-1)</definedName>
    <definedName name="县级专项">OFFSET('[11]2-9专项分级表'!$G$6,,,COUNTA('[11]2-9专项分级表'!$G$1:$G$65536)-1)</definedName>
    <definedName name="乡级担保">OFFSET('[11]2-11担保分级表'!$I$6,,,COUNTA('[11]2-11担保分级表'!$I$1:$I$65536)-1)</definedName>
    <definedName name="乡级一般">OFFSET('[11]2-7一般分级表'!$I$6,,,COUNTA('[11]2-7一般分级表'!$I$1:$I$65536)-1)</definedName>
    <definedName name="乡级余额">OFFSET('[11]2-1余额分级表'!$I$6,,,COUNTA('[11]2-1余额分级表'!$I$1:$I$65536)-1)</definedName>
    <definedName name="乡级直接">OFFSET('[11]2-5直接分级表'!$I$6,,,COUNTA('[11]2-5直接分级表'!$I$1:$I$65536)-1)</definedName>
    <definedName name="乡级专项">OFFSET('[11]2-9专项分级表'!$I$6,,,COUNTA('[11]2-9专项分级表'!$I$1:$I$65536)-1)</definedName>
    <definedName name="性别">[23]基础编码!$H$2:$H$3</definedName>
    <definedName name="学历">[23]基础编码!$S$2:$S$9</definedName>
    <definedName name="银行贷款所在地">[20]区划对应表!$D$1:$D$202</definedName>
    <definedName name="政策性挂账">OFFSET('[11]1-1余额表'!$H$7,,,COUNTA('[11]1-1余额表'!$H$1:$H$65536)-1)</definedName>
    <definedName name="支出">[24]P1012001!$A$6:$E$117</definedName>
    <definedName name="总支出">VLOOKUP([13]经费权重!$B1,[14]分县数据!$A$9:$BA$258,3,)</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1" i="13" l="1"/>
  <c r="J13" i="17" l="1"/>
  <c r="G71" i="13"/>
  <c r="G70" i="13"/>
  <c r="G18" i="13" l="1"/>
  <c r="I11" i="18" l="1"/>
  <c r="F66" i="14"/>
  <c r="G160" i="13"/>
  <c r="G33" i="14" l="1"/>
  <c r="G13" i="14" l="1"/>
  <c r="G12" i="14"/>
  <c r="G11" i="14"/>
  <c r="G10" i="14"/>
  <c r="G9" i="14"/>
  <c r="G8" i="14"/>
  <c r="G18" i="14"/>
  <c r="G17" i="14"/>
  <c r="G16" i="14"/>
  <c r="G15" i="14"/>
  <c r="G14" i="14"/>
  <c r="G25" i="14"/>
  <c r="G24" i="14"/>
  <c r="G23" i="14"/>
  <c r="G22" i="14"/>
  <c r="G21" i="14"/>
  <c r="G40" i="14"/>
  <c r="G39" i="14"/>
  <c r="G38" i="14"/>
  <c r="G37" i="14"/>
  <c r="G36" i="14"/>
  <c r="G35" i="14"/>
  <c r="G151" i="13"/>
  <c r="G150" i="13"/>
  <c r="G142" i="13"/>
  <c r="G133" i="13"/>
  <c r="G125" i="13"/>
  <c r="G123" i="13"/>
  <c r="G139" i="13"/>
  <c r="G124" i="13"/>
  <c r="G48" i="13"/>
  <c r="G24" i="13"/>
  <c r="G21" i="13"/>
  <c r="G23" i="13"/>
  <c r="G22" i="13"/>
  <c r="G20" i="13"/>
  <c r="G19" i="13"/>
  <c r="G52" i="13"/>
  <c r="G51" i="13"/>
  <c r="G13" i="13"/>
  <c r="G41" i="13"/>
  <c r="G54" i="13"/>
  <c r="G56" i="13"/>
  <c r="G55" i="13"/>
  <c r="G40" i="13"/>
  <c r="G44" i="13"/>
  <c r="G31" i="13"/>
  <c r="G69" i="13"/>
  <c r="G68" i="13"/>
  <c r="G39" i="13"/>
  <c r="G12" i="13"/>
  <c r="G156" i="13"/>
  <c r="G57" i="13"/>
  <c r="G79" i="13"/>
  <c r="G78" i="13"/>
  <c r="G87" i="13"/>
  <c r="G17" i="13"/>
  <c r="G16" i="13"/>
  <c r="G15" i="13"/>
  <c r="G161" i="13"/>
  <c r="G14" i="13"/>
  <c r="G122" i="13"/>
  <c r="G47" i="13"/>
  <c r="G46" i="13"/>
  <c r="G45" i="13"/>
  <c r="G162" i="13"/>
  <c r="G62" i="13"/>
  <c r="G61" i="13"/>
  <c r="G63" i="13"/>
  <c r="G112" i="13"/>
  <c r="G111" i="13"/>
  <c r="G110" i="13"/>
  <c r="G104" i="13"/>
  <c r="G103" i="13"/>
  <c r="G102" i="13"/>
  <c r="G99" i="13"/>
  <c r="G101" i="13"/>
  <c r="G100" i="13"/>
  <c r="G96" i="13"/>
  <c r="G94" i="13"/>
  <c r="G98" i="13"/>
  <c r="G88" i="13"/>
  <c r="G93" i="13"/>
  <c r="G92" i="13"/>
  <c r="G91" i="13"/>
  <c r="G90" i="13"/>
  <c r="G89" i="13"/>
  <c r="G106" i="13"/>
  <c r="G105" i="13"/>
  <c r="E66" i="14" l="1"/>
  <c r="F166" i="13"/>
  <c r="E166" i="13"/>
  <c r="G158" i="13" l="1"/>
  <c r="G25" i="13" l="1"/>
  <c r="G19" i="14"/>
  <c r="I22" i="18" l="1"/>
  <c r="J22" i="18"/>
  <c r="K22" i="18"/>
  <c r="G86" i="13" l="1"/>
  <c r="G164" i="13" l="1"/>
  <c r="G163" i="13" l="1"/>
  <c r="G28" i="14" l="1"/>
  <c r="G29" i="14"/>
  <c r="G41" i="14"/>
  <c r="G34" i="14"/>
  <c r="G30" i="14"/>
  <c r="G31" i="14"/>
  <c r="G32" i="14"/>
  <c r="G149" i="13"/>
  <c r="G153" i="13"/>
  <c r="G143" i="13"/>
  <c r="G146" i="13"/>
  <c r="G147" i="13"/>
  <c r="G145" i="13"/>
  <c r="G116" i="13" l="1"/>
  <c r="G117" i="13"/>
  <c r="G157" i="13"/>
  <c r="G144" i="13"/>
  <c r="G165" i="13"/>
  <c r="C27" i="18" l="1"/>
  <c r="B27" i="18"/>
  <c r="H23" i="18"/>
  <c r="H20" i="18"/>
  <c r="G20" i="18" s="1"/>
  <c r="L20" i="18" s="1"/>
  <c r="H21" i="18"/>
  <c r="G21" i="18" s="1"/>
  <c r="L21" i="18" s="1"/>
  <c r="F22" i="18"/>
  <c r="H19" i="18"/>
  <c r="G19" i="18" s="1"/>
  <c r="L19" i="18" s="1"/>
  <c r="H18" i="18"/>
  <c r="G18" i="18" s="1"/>
  <c r="L18" i="18" s="1"/>
  <c r="H17" i="18"/>
  <c r="G23" i="18" l="1"/>
  <c r="F8" i="18"/>
  <c r="C26" i="18"/>
  <c r="B26" i="18"/>
  <c r="D9" i="18"/>
  <c r="D10" i="18"/>
  <c r="D11" i="18"/>
  <c r="D12" i="18"/>
  <c r="D13" i="18"/>
  <c r="D14" i="18"/>
  <c r="D15" i="18"/>
  <c r="D16" i="18"/>
  <c r="D17" i="18"/>
  <c r="D18" i="18"/>
  <c r="D19" i="18"/>
  <c r="D22" i="18"/>
  <c r="D8" i="18"/>
  <c r="L23" i="18" l="1"/>
  <c r="D26" i="18"/>
  <c r="G64" i="14"/>
  <c r="G63" i="14"/>
  <c r="G61" i="14"/>
  <c r="G60" i="14"/>
  <c r="G65" i="14"/>
  <c r="G62" i="14"/>
  <c r="G59" i="14"/>
  <c r="G58" i="14"/>
  <c r="G57" i="14"/>
  <c r="G56" i="14"/>
  <c r="G55" i="14"/>
  <c r="G54" i="14"/>
  <c r="G53" i="14"/>
  <c r="G52" i="14"/>
  <c r="G51" i="14"/>
  <c r="G50" i="14"/>
  <c r="G49" i="14"/>
  <c r="G48" i="14"/>
  <c r="G47" i="14"/>
  <c r="G46" i="14"/>
  <c r="G45" i="14"/>
  <c r="G44" i="14"/>
  <c r="G43" i="14"/>
  <c r="G42" i="14"/>
  <c r="G27" i="14"/>
  <c r="G26" i="14"/>
  <c r="G20" i="14"/>
  <c r="G7" i="14"/>
  <c r="G6" i="14"/>
  <c r="G5" i="14"/>
  <c r="H30" i="18"/>
  <c r="G30" i="18" s="1"/>
  <c r="L30" i="18" s="1"/>
  <c r="D30" i="18"/>
  <c r="H29" i="18"/>
  <c r="G29" i="18" s="1"/>
  <c r="L29" i="18" s="1"/>
  <c r="D29" i="18"/>
  <c r="H28" i="18"/>
  <c r="G28" i="18" s="1"/>
  <c r="D28" i="18"/>
  <c r="K27" i="18"/>
  <c r="J27" i="18"/>
  <c r="I27" i="18"/>
  <c r="F27" i="18"/>
  <c r="H25" i="18"/>
  <c r="G25" i="18" s="1"/>
  <c r="L25" i="18" s="1"/>
  <c r="H24" i="18"/>
  <c r="G17" i="18"/>
  <c r="L17" i="18" s="1"/>
  <c r="K16" i="18"/>
  <c r="J16" i="18"/>
  <c r="I16" i="18"/>
  <c r="H16" i="18"/>
  <c r="F16" i="18"/>
  <c r="H15" i="18"/>
  <c r="G15" i="18" s="1"/>
  <c r="L15" i="18" s="1"/>
  <c r="H14" i="18"/>
  <c r="G14" i="18" s="1"/>
  <c r="L14" i="18" s="1"/>
  <c r="H13" i="18"/>
  <c r="G13" i="18" s="1"/>
  <c r="L13" i="18" s="1"/>
  <c r="J10" i="18"/>
  <c r="H11" i="18"/>
  <c r="G11" i="18" s="1"/>
  <c r="L11" i="18" s="1"/>
  <c r="K10" i="18"/>
  <c r="I10" i="18"/>
  <c r="F10" i="18"/>
  <c r="F26" i="18" s="1"/>
  <c r="G9" i="18"/>
  <c r="L9" i="18" s="1"/>
  <c r="K8" i="18"/>
  <c r="J8" i="18"/>
  <c r="I8" i="18"/>
  <c r="H8" i="18"/>
  <c r="G148" i="13"/>
  <c r="G115" i="13"/>
  <c r="G77" i="13"/>
  <c r="G132" i="13"/>
  <c r="G131" i="13"/>
  <c r="G128" i="13"/>
  <c r="G127" i="13"/>
  <c r="G126" i="13"/>
  <c r="G138" i="13"/>
  <c r="G141" i="13"/>
  <c r="G140" i="13"/>
  <c r="G137" i="13"/>
  <c r="G136" i="13"/>
  <c r="G121" i="13"/>
  <c r="G135" i="13"/>
  <c r="G134" i="13"/>
  <c r="G130" i="13"/>
  <c r="G129" i="13"/>
  <c r="G65" i="13"/>
  <c r="G64" i="13"/>
  <c r="G159" i="13"/>
  <c r="G118" i="13"/>
  <c r="G119" i="13"/>
  <c r="G95" i="13"/>
  <c r="G97" i="13"/>
  <c r="G114" i="13"/>
  <c r="G113" i="13"/>
  <c r="G109" i="13"/>
  <c r="G107" i="13"/>
  <c r="G108" i="13"/>
  <c r="G83" i="13"/>
  <c r="G82" i="13"/>
  <c r="G81" i="13"/>
  <c r="G80" i="13"/>
  <c r="G76" i="13"/>
  <c r="G75" i="13"/>
  <c r="G74" i="13"/>
  <c r="G85" i="13"/>
  <c r="G84" i="13"/>
  <c r="G73" i="13"/>
  <c r="G72" i="13"/>
  <c r="G60" i="13"/>
  <c r="G59" i="13"/>
  <c r="G58" i="13"/>
  <c r="G30" i="13"/>
  <c r="G29" i="13"/>
  <c r="G10" i="13"/>
  <c r="G9" i="13"/>
  <c r="G8" i="13"/>
  <c r="G7" i="13"/>
  <c r="G154" i="13"/>
  <c r="G53" i="13"/>
  <c r="G33" i="13"/>
  <c r="G32" i="13"/>
  <c r="G38" i="13"/>
  <c r="G37" i="13"/>
  <c r="G36" i="13"/>
  <c r="G35" i="13"/>
  <c r="G34" i="13"/>
  <c r="G50" i="13"/>
  <c r="G49" i="13"/>
  <c r="G28" i="13"/>
  <c r="G27" i="13"/>
  <c r="G26" i="13"/>
  <c r="G155" i="13"/>
  <c r="G6" i="13"/>
  <c r="G5" i="13"/>
  <c r="G120" i="13"/>
  <c r="G42" i="13"/>
  <c r="G43" i="13"/>
  <c r="G67" i="13"/>
  <c r="G66" i="13"/>
  <c r="D40" i="17"/>
  <c r="D39" i="17"/>
  <c r="D38" i="17"/>
  <c r="D37" i="17"/>
  <c r="H36" i="17"/>
  <c r="H32" i="17" s="1"/>
  <c r="D36" i="17"/>
  <c r="L35" i="17"/>
  <c r="H35" i="17"/>
  <c r="G35" i="17"/>
  <c r="D35" i="17"/>
  <c r="L34" i="17"/>
  <c r="H34" i="17"/>
  <c r="G34" i="17"/>
  <c r="D34" i="17"/>
  <c r="L33" i="17"/>
  <c r="H33" i="17"/>
  <c r="G33" i="17"/>
  <c r="D33" i="17"/>
  <c r="K32" i="17"/>
  <c r="J32" i="17"/>
  <c r="I32" i="17"/>
  <c r="F32" i="17"/>
  <c r="C32" i="17"/>
  <c r="C41" i="17" s="1"/>
  <c r="B32" i="17"/>
  <c r="P31" i="17"/>
  <c r="O31" i="17"/>
  <c r="N31" i="17"/>
  <c r="K31" i="17"/>
  <c r="K41" i="17" s="1"/>
  <c r="J31" i="17"/>
  <c r="J41" i="17" s="1"/>
  <c r="I31" i="17"/>
  <c r="F31" i="17"/>
  <c r="L30" i="17"/>
  <c r="H30" i="17"/>
  <c r="G30" i="17"/>
  <c r="H29" i="17"/>
  <c r="G29" i="17" s="1"/>
  <c r="L29" i="17" s="1"/>
  <c r="H28" i="17"/>
  <c r="G28" i="17" s="1"/>
  <c r="L28" i="17" s="1"/>
  <c r="H27" i="17"/>
  <c r="G27" i="17"/>
  <c r="L27" i="17" s="1"/>
  <c r="H26" i="17"/>
  <c r="G26" i="17" s="1"/>
  <c r="L26" i="17" s="1"/>
  <c r="H25" i="17"/>
  <c r="G25" i="17"/>
  <c r="L25" i="17" s="1"/>
  <c r="H24" i="17"/>
  <c r="G24" i="17" s="1"/>
  <c r="L24" i="17" s="1"/>
  <c r="H23" i="17"/>
  <c r="G23" i="17" s="1"/>
  <c r="L23" i="17" s="1"/>
  <c r="H22" i="17"/>
  <c r="G22" i="17"/>
  <c r="L22" i="17" s="1"/>
  <c r="L21" i="17"/>
  <c r="H21" i="17"/>
  <c r="G21" i="17"/>
  <c r="H20" i="17"/>
  <c r="G20" i="17"/>
  <c r="L20" i="17" s="1"/>
  <c r="H19" i="17"/>
  <c r="G19" i="17"/>
  <c r="L19" i="17" s="1"/>
  <c r="H18" i="17"/>
  <c r="G18" i="17" s="1"/>
  <c r="L18" i="17" s="1"/>
  <c r="H17" i="17"/>
  <c r="G17" i="17" s="1"/>
  <c r="L17" i="17" s="1"/>
  <c r="H16" i="17"/>
  <c r="G16" i="17" s="1"/>
  <c r="L16" i="17" s="1"/>
  <c r="H15" i="17"/>
  <c r="G15" i="17" s="1"/>
  <c r="L15" i="17" s="1"/>
  <c r="H14" i="17"/>
  <c r="G14" i="17"/>
  <c r="L14" i="17" s="1"/>
  <c r="H13" i="17"/>
  <c r="G13" i="17" s="1"/>
  <c r="L13" i="17" s="1"/>
  <c r="H12" i="17"/>
  <c r="G12" i="17" s="1"/>
  <c r="L12" i="17" s="1"/>
  <c r="H11" i="17"/>
  <c r="G11" i="17" s="1"/>
  <c r="L11" i="17" s="1"/>
  <c r="H10" i="17"/>
  <c r="G10" i="17" s="1"/>
  <c r="L10" i="17" s="1"/>
  <c r="C10" i="17"/>
  <c r="B10" i="17"/>
  <c r="D10" i="17" s="1"/>
  <c r="H9" i="17"/>
  <c r="G9" i="17" s="1"/>
  <c r="L9" i="17" s="1"/>
  <c r="D9" i="17"/>
  <c r="H8" i="17"/>
  <c r="D8" i="17"/>
  <c r="G36" i="17" l="1"/>
  <c r="L36" i="17" s="1"/>
  <c r="L32" i="17" s="1"/>
  <c r="K26" i="18"/>
  <c r="D27" i="18"/>
  <c r="G24" i="18"/>
  <c r="H22" i="18"/>
  <c r="H31" i="17"/>
  <c r="H41" i="17" s="1"/>
  <c r="G41" i="17" s="1"/>
  <c r="G66" i="14"/>
  <c r="G166" i="13"/>
  <c r="G8" i="17"/>
  <c r="L8" i="17" s="1"/>
  <c r="L31" i="17" s="1"/>
  <c r="L41" i="17" s="1"/>
  <c r="I41" i="17"/>
  <c r="G32" i="17"/>
  <c r="I26" i="18"/>
  <c r="I31" i="18" s="1"/>
  <c r="G8" i="18"/>
  <c r="J26" i="18"/>
  <c r="J31" i="18" s="1"/>
  <c r="D31" i="18"/>
  <c r="H12" i="18"/>
  <c r="G12" i="18" s="1"/>
  <c r="L12" i="18" s="1"/>
  <c r="G16" i="18"/>
  <c r="L16" i="18" s="1"/>
  <c r="K31" i="18"/>
  <c r="F31" i="18"/>
  <c r="B31" i="18"/>
  <c r="C31" i="18"/>
  <c r="G27" i="18"/>
  <c r="L28" i="18"/>
  <c r="L27" i="18" s="1"/>
  <c r="H27" i="18"/>
  <c r="F41" i="17"/>
  <c r="D32" i="17"/>
  <c r="D41" i="17" s="1"/>
  <c r="B41" i="17"/>
  <c r="F42" i="17" l="1"/>
  <c r="L24" i="18"/>
  <c r="G22" i="18"/>
  <c r="L22" i="18" s="1"/>
  <c r="G31" i="17"/>
  <c r="L42" i="17"/>
  <c r="L8" i="18"/>
  <c r="H10" i="18"/>
  <c r="F32" i="18"/>
  <c r="G10" i="18" l="1"/>
  <c r="H26" i="18"/>
  <c r="H31" i="18" s="1"/>
  <c r="L10" i="18" l="1"/>
  <c r="G26" i="18"/>
  <c r="G31" i="18" s="1"/>
  <c r="L26" i="18" l="1"/>
  <c r="L31" i="18" s="1"/>
  <c r="L32" i="18" s="1"/>
</calcChain>
</file>

<file path=xl/sharedStrings.xml><?xml version="1.0" encoding="utf-8"?>
<sst xmlns="http://schemas.openxmlformats.org/spreadsheetml/2006/main" count="1242" uniqueCount="596">
  <si>
    <t>附件1：</t>
  </si>
  <si>
    <t>单位：万元</t>
  </si>
  <si>
    <t>收入</t>
  </si>
  <si>
    <t>支出</t>
  </si>
  <si>
    <t>项目</t>
  </si>
  <si>
    <t>年初预算数</t>
  </si>
  <si>
    <t>调整数</t>
  </si>
  <si>
    <t>调整后预算数</t>
  </si>
  <si>
    <t>调整变化</t>
  </si>
  <si>
    <t>压减一般性支出</t>
  </si>
  <si>
    <t>合计</t>
  </si>
  <si>
    <t>本级项目调整</t>
  </si>
  <si>
    <t>上年结转资金调整</t>
  </si>
  <si>
    <t>新增</t>
  </si>
  <si>
    <t>小计</t>
  </si>
  <si>
    <t>新增支出</t>
  </si>
  <si>
    <t>调减支出</t>
  </si>
  <si>
    <t>税收收入</t>
  </si>
  <si>
    <t>一、一般公共服务支出</t>
  </si>
  <si>
    <t>非税收入</t>
  </si>
  <si>
    <t>二、国防支出</t>
  </si>
  <si>
    <t>一般公共预算收入合计</t>
  </si>
  <si>
    <t>三、公共安全支出</t>
  </si>
  <si>
    <t>四、教育支出</t>
  </si>
  <si>
    <t>五、科学技术支出</t>
  </si>
  <si>
    <t>六、文化旅游体育与传媒支出</t>
  </si>
  <si>
    <t>七、社会保障和就业支出</t>
  </si>
  <si>
    <t>八、卫生健康支出</t>
  </si>
  <si>
    <t>九、节能环保支出</t>
  </si>
  <si>
    <t>十、城乡社区支出</t>
  </si>
  <si>
    <t>十一、农林水支出</t>
  </si>
  <si>
    <t>十二、交通运输支出</t>
  </si>
  <si>
    <t>十三、资源勘探信息等支出</t>
  </si>
  <si>
    <t>十四、商业服务业等支出</t>
  </si>
  <si>
    <t>十五、金融支出</t>
  </si>
  <si>
    <t>十六、自然资源海洋气象支出</t>
  </si>
  <si>
    <t>十七、住房保障支出</t>
  </si>
  <si>
    <t>十八、粮油物资储备支出</t>
  </si>
  <si>
    <t>十九、灾害防治及应急管理支出</t>
  </si>
  <si>
    <t>二十、债务付息支出</t>
  </si>
  <si>
    <t>二十一、债务发行费用支出</t>
  </si>
  <si>
    <t>二十二、其他支出</t>
  </si>
  <si>
    <t>二十三、预备费</t>
  </si>
  <si>
    <t>一般公共预算支出合计</t>
  </si>
  <si>
    <t>转移性收入</t>
  </si>
  <si>
    <t xml:space="preserve"> 转移性支出</t>
  </si>
  <si>
    <t>税收返还收入</t>
  </si>
  <si>
    <t>体制上解支出</t>
  </si>
  <si>
    <t>财力性补助收入</t>
  </si>
  <si>
    <t>专项上解支出</t>
  </si>
  <si>
    <t>专项补助收入</t>
  </si>
  <si>
    <t>调出资金</t>
  </si>
  <si>
    <t>上年结转收入</t>
  </si>
  <si>
    <t>地方政府一般债券还本支出</t>
  </si>
  <si>
    <t>地方政府一般债务转贷收入</t>
  </si>
  <si>
    <t>调入资金</t>
  </si>
  <si>
    <t>动用预算稳定调节基金</t>
  </si>
  <si>
    <t>区域间转移性收入</t>
  </si>
  <si>
    <t>收入总计</t>
  </si>
  <si>
    <t>支出总计</t>
  </si>
  <si>
    <t>结余</t>
  </si>
  <si>
    <t>附件2：</t>
  </si>
  <si>
    <t>序号</t>
  </si>
  <si>
    <t>科目(范例：2010301行政运行）</t>
  </si>
  <si>
    <t>预算单位</t>
  </si>
  <si>
    <t>预算数</t>
  </si>
  <si>
    <t>备注</t>
  </si>
  <si>
    <t>附件3：</t>
  </si>
  <si>
    <t>年初预算数
（本级收入）</t>
  </si>
  <si>
    <t>国家电影事业发展专项资金安排的支出</t>
  </si>
  <si>
    <t>大中型水库移民后期扶持基金支出</t>
  </si>
  <si>
    <t>小型水库移民扶助基金安排的支出</t>
  </si>
  <si>
    <t>城乡社区支出</t>
  </si>
  <si>
    <t>国有土地使用权出让收入</t>
  </si>
  <si>
    <t>国有土地使用权出让收入安排的支出</t>
  </si>
  <si>
    <t>国有土地收益基金收入</t>
  </si>
  <si>
    <t>国有土地收益基金安排的支出</t>
  </si>
  <si>
    <t>农业土地开发资金收入</t>
  </si>
  <si>
    <t>城市基础设施配套费收入</t>
  </si>
  <si>
    <t>城市基础设施配套费安排的支出</t>
  </si>
  <si>
    <t>污水处理费收入</t>
  </si>
  <si>
    <t>污水处理费安排的支出</t>
  </si>
  <si>
    <t>农林水支出</t>
  </si>
  <si>
    <t>大中型水库库区基金支出</t>
  </si>
  <si>
    <t>其他支出</t>
  </si>
  <si>
    <t>彩票发行销售机构业务费安排的支出</t>
  </si>
  <si>
    <t xml:space="preserve">    彩票公益金收入</t>
  </si>
  <si>
    <t>本级收入合计</t>
  </si>
  <si>
    <t>支出小计</t>
  </si>
  <si>
    <t>上解支出</t>
  </si>
  <si>
    <t>地方政府专项债务转贷收入</t>
  </si>
  <si>
    <t>附件4：</t>
  </si>
  <si>
    <t>科目(范例：2137201移民补助）</t>
  </si>
  <si>
    <r>
      <t>202</t>
    </r>
    <r>
      <rPr>
        <b/>
        <sz val="22"/>
        <color rgb="FF000000"/>
        <rFont val="宋体"/>
        <family val="3"/>
        <charset val="134"/>
      </rPr>
      <t>6</t>
    </r>
    <r>
      <rPr>
        <b/>
        <sz val="22"/>
        <color rgb="FF000000"/>
        <rFont val="宋体"/>
        <family val="3"/>
        <charset val="134"/>
      </rPr>
      <t>年恩平市政府性基金预算收支调整情况表</t>
    </r>
    <phoneticPr fontId="63" type="noConversion"/>
  </si>
  <si>
    <r>
      <t>202</t>
    </r>
    <r>
      <rPr>
        <b/>
        <sz val="18"/>
        <color rgb="FF000000"/>
        <rFont val="宋体"/>
        <family val="3"/>
        <charset val="134"/>
      </rPr>
      <t>6</t>
    </r>
    <r>
      <rPr>
        <b/>
        <sz val="18"/>
        <color rgb="FF000000"/>
        <rFont val="宋体"/>
        <family val="3"/>
        <charset val="134"/>
      </rPr>
      <t>年恩平市一般公共预算收支调整情况表</t>
    </r>
    <phoneticPr fontId="63" type="noConversion"/>
  </si>
  <si>
    <t>其他政府性基金收入</t>
    <phoneticPr fontId="63" type="noConversion"/>
  </si>
  <si>
    <t>文化旅游体育与传媒支出</t>
    <phoneticPr fontId="63" type="noConversion"/>
  </si>
  <si>
    <t>农业土地开发资金安排的支出</t>
    <phoneticPr fontId="63" type="noConversion"/>
  </si>
  <si>
    <t>彩票公益金安排的支出</t>
    <phoneticPr fontId="63" type="noConversion"/>
  </si>
  <si>
    <t xml:space="preserve">   其他政府性基金及对应专项债务    收入安排的支出</t>
    <phoneticPr fontId="63" type="noConversion"/>
  </si>
  <si>
    <t>住房保障支出</t>
  </si>
  <si>
    <t>超长期特别国债安排的支出</t>
  </si>
  <si>
    <t>2069999其他科学技术支出</t>
  </si>
  <si>
    <t>中国共产党恩平市委员会组织部</t>
  </si>
  <si>
    <t>村（社区）基层干部学历提高班费用</t>
  </si>
  <si>
    <t>基层党建工作经费</t>
  </si>
  <si>
    <t>2130152对高校毕业生到基层任职补助</t>
  </si>
  <si>
    <t>村长助理工资补贴</t>
  </si>
  <si>
    <t>2013299其他组织事务支出</t>
  </si>
  <si>
    <t>2120199其他城乡社区管理事务支出</t>
  </si>
  <si>
    <t>社区党组织书记绩效奖励经费</t>
  </si>
  <si>
    <t>2010299其他政协事务支出</t>
  </si>
  <si>
    <t>中国人民政治协商会议广东省恩平市委员会办公室</t>
  </si>
  <si>
    <t>培训费</t>
  </si>
  <si>
    <t>文史编印、调研及史料归档经费</t>
  </si>
  <si>
    <t>2139999其他农林水支出</t>
  </si>
  <si>
    <t>恩平市委社会工作部</t>
  </si>
  <si>
    <t>村务监督委员会成员工作补贴（非三保）</t>
  </si>
  <si>
    <t>2012999其他群众团体事务支出</t>
  </si>
  <si>
    <t>恩平市妇女联合会</t>
  </si>
  <si>
    <t>帮扶贫困母亲、困境儿童工作经费</t>
  </si>
  <si>
    <t>妇儿工委办公室工作经费</t>
  </si>
  <si>
    <t>基层组织建设经费</t>
  </si>
  <si>
    <t>2014004信访业务</t>
  </si>
  <si>
    <t>恩平市信访局</t>
  </si>
  <si>
    <t>信访维稳工作经费（含应急劝返工作经费）</t>
  </si>
  <si>
    <t>特殊疑难信访问题专项资金</t>
  </si>
  <si>
    <t>2013199其他党委办公厅（室）及相关机构事务支出</t>
  </si>
  <si>
    <t>恩平市委市政府机关事务服务中心</t>
  </si>
  <si>
    <t>全市性公务接待费</t>
  </si>
  <si>
    <t>调研业务费</t>
  </si>
  <si>
    <t>政府机关饭堂经费</t>
  </si>
  <si>
    <t>市直党政机关办公用房权属登记费用</t>
  </si>
  <si>
    <t>机关事务服务中心工作经费</t>
  </si>
  <si>
    <t>政法委</t>
  </si>
  <si>
    <t>扫黑除恶专项经费（含举报奖励工作经费、反有组织犯罪工作经费）</t>
  </si>
  <si>
    <t>维稳经费</t>
  </si>
  <si>
    <t>2040299其他公安支出</t>
  </si>
  <si>
    <t>恩平市公安局</t>
  </si>
  <si>
    <t>2130899其他普惠金融发展支出</t>
  </si>
  <si>
    <t>恩平市人民政府办公室</t>
  </si>
  <si>
    <t>江门市巨灾指数保险费我市分担费用</t>
  </si>
  <si>
    <t>2010350事业运行</t>
  </si>
  <si>
    <t>江门市公共资源交易中心恩平分中心</t>
  </si>
  <si>
    <t>公共资源交易中心临聘人员工资、奖金、津补贴</t>
  </si>
  <si>
    <t>日常运转费</t>
  </si>
  <si>
    <t>人员工资</t>
  </si>
  <si>
    <t>公用经费</t>
  </si>
  <si>
    <t>因2025年党组织书记绩效奖励已发放完成，据实压减。</t>
  </si>
  <si>
    <t>2026年换届后，该工作已完成，据实追减。</t>
  </si>
  <si>
    <t>单位申请调增225万。据了解，该项目已开展，但暂无与第三方签订合同，建议先按50%安排部分需求112万元。</t>
  </si>
  <si>
    <t>单位撤销。</t>
  </si>
  <si>
    <t>2120801征地和拆迁补偿支出</t>
  </si>
  <si>
    <t>政府大院修缮及维护费</t>
  </si>
  <si>
    <t>镇（街）综治中心建设工作经费（含综治中心规范化建设提档升级工作经费）</t>
  </si>
  <si>
    <t>雪亮工程</t>
  </si>
  <si>
    <t>市总工会</t>
  </si>
  <si>
    <t>工会经费</t>
  </si>
  <si>
    <t>2025年江门市劳动模范一次性奖励经费</t>
  </si>
  <si>
    <t>2050201学前教育</t>
  </si>
  <si>
    <t>市教育局</t>
  </si>
  <si>
    <t>2050204高中教育</t>
  </si>
  <si>
    <t>粤财科教〔2024〕200号广东省财政厅关于提前下达2025年普通高中国家助学金和免学杂费补助资金的通知</t>
  </si>
  <si>
    <t>2050299其他普通教育支出</t>
  </si>
  <si>
    <t>粤财科教〔2025〕264号关于安排2025年教育专项资金“调慢补快”省级补助资金</t>
  </si>
  <si>
    <t>2070199其他文化和旅游支出</t>
  </si>
  <si>
    <t>市委宣传部</t>
  </si>
  <si>
    <t>精神文明建设工作经费</t>
  </si>
  <si>
    <t>编写“人文恩州”丛书经费</t>
  </si>
  <si>
    <t>2079999其他文化旅游体育与传媒支出</t>
  </si>
  <si>
    <t>冯如文化和文化发展经费</t>
  </si>
  <si>
    <t>支持党报办报和专刊经费</t>
  </si>
  <si>
    <t>江财M[2022]107号江门市财政局关于下达2022年中央支持地方公共文化服务体系建设</t>
  </si>
  <si>
    <t>市文广旅体局</t>
  </si>
  <si>
    <t>农村文体协管员（市级）</t>
  </si>
  <si>
    <t>农村文体协管员（镇级）</t>
  </si>
  <si>
    <t>2070205博物馆</t>
  </si>
  <si>
    <t>市博物馆</t>
  </si>
  <si>
    <t>江财教[2022]69号做好市县级不可移动革命文物的“四有”工作</t>
  </si>
  <si>
    <t>江财教[2023]79号关于下达2023年省财政补齐公共文化财政支出短板奖补资金（基础性补助）的通知（做好市县级文物保护单位的“四有”工作）</t>
  </si>
  <si>
    <t>2070307体育场馆</t>
  </si>
  <si>
    <t>体育场馆管理费</t>
  </si>
  <si>
    <t>2070899其他广播电视支出</t>
  </si>
  <si>
    <t>市融媒体中心</t>
  </si>
  <si>
    <t>项目已完成，需要支付项目款项</t>
  </si>
  <si>
    <t>农村文体协管员（市级）每年需求3.625万元，由于2025年结转到今年拨付，今年还需要增加2026年指标3.625万元。</t>
  </si>
  <si>
    <t>农村文体协管员（镇级）每年需求3.625万元，由于2025年结转到今年拨付，今年还需要增加2026年指标3.625万元。</t>
  </si>
  <si>
    <t>体育场馆收支两条线。2025年结转体育场馆管理费35.3万元，2026年1-6月缴入财政26.78万元。建议增加指标14万元用于支付体育场馆相关费用。</t>
  </si>
  <si>
    <t>行政政法</t>
    <phoneticPr fontId="63" type="noConversion"/>
  </si>
  <si>
    <t>教科文</t>
    <phoneticPr fontId="63" type="noConversion"/>
  </si>
  <si>
    <t>2100409重大公共卫生服务</t>
  </si>
  <si>
    <t>卫生财务结算中心</t>
  </si>
  <si>
    <t>艾滋病检测专项资金</t>
  </si>
  <si>
    <t>2100407其他专业公共卫生机构</t>
  </si>
  <si>
    <t>结核病控制项目</t>
  </si>
  <si>
    <t>重大公共卫生专项</t>
  </si>
  <si>
    <t>妇幼保健院及中心卫生院升级改造项目</t>
  </si>
  <si>
    <t>2109999其他卫生健康支出</t>
  </si>
  <si>
    <t>疾病中心</t>
  </si>
  <si>
    <t>水质监测资金</t>
  </si>
  <si>
    <t>水质监测资金（镇级）</t>
  </si>
  <si>
    <t>2081004殡葬</t>
  </si>
  <si>
    <t>民政局</t>
  </si>
  <si>
    <t>2080799其他就业补助支出</t>
  </si>
  <si>
    <t>人社局</t>
  </si>
  <si>
    <t>就业补助资金（县级配套）</t>
  </si>
  <si>
    <t>市住建局</t>
  </si>
  <si>
    <t>2120199其他城乡社区管理事务</t>
  </si>
  <si>
    <t>恩平市政府投资工程建设管理中心业务管理费</t>
  </si>
  <si>
    <t>社保</t>
    <phoneticPr fontId="63" type="noConversion"/>
  </si>
  <si>
    <t>经建</t>
    <phoneticPr fontId="63" type="noConversion"/>
  </si>
  <si>
    <t>历史遗留问题房屋建筑不动产权登记工作经费</t>
    <phoneticPr fontId="63" type="noConversion"/>
  </si>
  <si>
    <t>2200106自然资源利用和保护</t>
  </si>
  <si>
    <t>恩平市横陂镇人民政府</t>
  </si>
  <si>
    <t>镇海湾开放式养殖用海第二期清拆项目经费</t>
  </si>
  <si>
    <t>预算</t>
    <phoneticPr fontId="63" type="noConversion"/>
  </si>
  <si>
    <t>关于安排恩平市镇海湾开放式养殖用海清拆工作经费的复函（恩府办函〔2026〕185号）、已拨付30万</t>
  </si>
  <si>
    <t>预算国库股代编</t>
  </si>
  <si>
    <t>恩平市农业农村局</t>
  </si>
  <si>
    <t>恩平市水利局</t>
  </si>
  <si>
    <t>恩平市科工商务局</t>
  </si>
  <si>
    <t>一二三产业发展及扶持中小企业经济发展专项资金</t>
  </si>
  <si>
    <t>园区</t>
  </si>
  <si>
    <t>智能装备行业展会经费</t>
  </si>
  <si>
    <t>2069999]其他科学技术支出</t>
    <phoneticPr fontId="63" type="noConversion"/>
  </si>
  <si>
    <t>2129999 其他城乡社区支出</t>
    <phoneticPr fontId="63" type="noConversion"/>
  </si>
  <si>
    <t>工贸</t>
    <phoneticPr fontId="63" type="noConversion"/>
  </si>
  <si>
    <t>应急局</t>
  </si>
  <si>
    <t>江门市森林火灾应急能力建设项目</t>
  </si>
  <si>
    <t>该项目为上级配套资金，本级需配套284.01万元，根据《关于加快广东省江门市森林火灾应急能力建设项目配套资金支付的提醒函》文件要求，务必于2026年8月底前全面完成178.241万元配套资金支付。</t>
  </si>
  <si>
    <t xml:space="preserve">2110304固体废弃物与化学品 </t>
  </si>
  <si>
    <t>恩平市城市管理和综合执法局</t>
  </si>
  <si>
    <t>恩平市樟木坑生活垃圾卫生填埋场渗滤液处理升级改造项目</t>
  </si>
  <si>
    <t>恩平市樟木坑升级改造工程</t>
  </si>
  <si>
    <t>2140104公路建设</t>
  </si>
  <si>
    <t>恩平市交通运输局</t>
  </si>
  <si>
    <t>2024年恩平市农村公路新改建工程</t>
  </si>
  <si>
    <t>2130305水利工程建设</t>
  </si>
  <si>
    <t>恩平市水安全保障提升项目</t>
  </si>
  <si>
    <t>政府债务管理股</t>
  </si>
  <si>
    <t>2330301地方政府一般债务发行费用支出</t>
  </si>
  <si>
    <t>地方政府一般债务发行费用支出</t>
  </si>
  <si>
    <t>2320431土地储备专项债券付息支出</t>
  </si>
  <si>
    <t>土地储备专项债券付息支出</t>
  </si>
  <si>
    <t>2330411国有土地使用权出让金债务发行费用支出</t>
  </si>
  <si>
    <t>国有土地使用权出让金债务发行费用支出</t>
  </si>
  <si>
    <t>2330498其他地方自行试点项目收益专项债券发行费用支出</t>
  </si>
  <si>
    <t>其他地方自行试点项目收益专项债券发行费用支出</t>
  </si>
  <si>
    <t>2330499其他政府性基金债务发行费用支出</t>
  </si>
  <si>
    <t>其他政府性基金债务发行费用支出</t>
  </si>
  <si>
    <t>2330431土地储备专项债券发行费用支出</t>
  </si>
  <si>
    <t>土地储备专项债券发行费用支出</t>
  </si>
  <si>
    <t>恩平产业转移工业园管理委员会</t>
  </si>
  <si>
    <t>恩平工业园基础设施综合提升建设项目（二期）</t>
  </si>
  <si>
    <t>恩平工业园宝昌低空经济产业园基础设施建设项目（一期）</t>
  </si>
  <si>
    <t>恩平工业园高质量发展基础设施建设项目</t>
  </si>
  <si>
    <t>广东省恩平市产城融合基础设施建设项目</t>
  </si>
  <si>
    <t>恩平市人民医院</t>
  </si>
  <si>
    <t>恩平市住房和城乡建设局</t>
  </si>
  <si>
    <t>广东省恩平市2022年度水安全提升工程</t>
  </si>
  <si>
    <t>恩平科工商务局</t>
  </si>
  <si>
    <t>土地储备中心</t>
  </si>
  <si>
    <t>债务股</t>
    <phoneticPr fontId="63" type="noConversion"/>
  </si>
  <si>
    <t>2290402 其他地方自行试点项目收益专项债券收入安排的支出</t>
  </si>
  <si>
    <t>2290402 其他地方自行试点项目收益专项债券收入安排的支出</t>
    <phoneticPr fontId="63" type="noConversion"/>
  </si>
  <si>
    <t>2290403 其他政府性基金债务收入安排的支出</t>
    <phoneticPr fontId="63" type="noConversion"/>
  </si>
  <si>
    <t>2121599其他土地储备专项债券收入安排的支出</t>
    <phoneticPr fontId="63" type="noConversion"/>
  </si>
  <si>
    <t>新业务项目开展，专项经费用于殡葬管理所补缴城镇土地使用税及滞纳金</t>
  </si>
  <si>
    <t>结合工作需求，调减支出</t>
  </si>
  <si>
    <t>结合工作需求，调减支出</t>
    <phoneticPr fontId="63" type="noConversion"/>
  </si>
  <si>
    <t>2130148 渔业发展</t>
  </si>
  <si>
    <t>农业农村局</t>
  </si>
  <si>
    <t>江财农〔2022〕116号2021年中央成品油价格调整对渔业补助预算资金（第二批）（水产种质资源普查工作经费）</t>
  </si>
  <si>
    <t>2130153 耕地建设与利用</t>
  </si>
  <si>
    <t>2120814 农业生产发展支出</t>
  </si>
  <si>
    <t>江财农[2021]151号2022年市级涉农资金（第一批）（高标准农田建设和管护</t>
  </si>
  <si>
    <t>江财农〔2023〕51号2023年中央财政耕地建设与利用资金（高标准农田建设）</t>
  </si>
  <si>
    <t>2130199 其他农业农村支出</t>
  </si>
  <si>
    <t>中南活禽批发市场集中屠宰点驻场动物检疫工作资金</t>
  </si>
  <si>
    <t>江财农〔2023〕163号调整2023年省级涉农资金（2023高标准农田项目）</t>
  </si>
  <si>
    <t>2130124农村合作经济</t>
  </si>
  <si>
    <t>江财农[2023]104号调整下达2023年中央农业经营资金（第二批）（农民合作社培育）</t>
  </si>
  <si>
    <t>江财农[2023]104号调整下达2023年中央农业经营资金（第二批）（农业社会化服务项目）</t>
  </si>
  <si>
    <t>江财农[2023]104号调整下达2023年中央农业经营资金（第二批）（家庭农场培育）</t>
  </si>
  <si>
    <t>2130148渔业发展</t>
  </si>
  <si>
    <t>江财农[2021]148号2021年成品油价格调整对渔业补助预算（第一批）</t>
  </si>
  <si>
    <t>江门市生态环境局恩平分局</t>
  </si>
  <si>
    <t>江门市生态环境局恩平分局上划经费</t>
  </si>
  <si>
    <t>2110302水体</t>
  </si>
  <si>
    <t>江财农〔2022〕32号调整2022年省级打好污染防治攻坚战专项资金</t>
  </si>
  <si>
    <t>2130399其他水利支出</t>
  </si>
  <si>
    <t>江财农〔2021〕26号2021年江门市潭江流域生态保护补偿资金</t>
  </si>
  <si>
    <t>2130803农业保险保费补贴</t>
  </si>
  <si>
    <t>2130302一般行政管理事务</t>
  </si>
  <si>
    <t>2130399 其他水利支出</t>
  </si>
  <si>
    <t>恩平市洪滘海堤工程管理处</t>
  </si>
  <si>
    <t>洪滘海堤工程管理专项资金</t>
  </si>
  <si>
    <t>水利综合服务中心</t>
  </si>
  <si>
    <t>非税收入征管经费</t>
  </si>
  <si>
    <t>2130321大中型水库移民后期扶持专项支出</t>
  </si>
  <si>
    <t>大中型水库移民后期扶持专项支出（粮油差价款）</t>
  </si>
  <si>
    <t>横板水闸是该地区的防潮闸，汛期期间当外海涨潮，纸扇面河内河集雨水面积大时，无法通过水闸排洪调节内河水位，该地区内河村庄极易发生内涝，需启用闸横板水闸泵房3台260KW水泵抽水排涝，由于水泵用电功率需求大、排洪时长长，单次抽水排洪电费在1.7-2.2万元，汛期、台风期间该地区降雨较多特申请防汛防内涝电费30万元，用于汛期、台风期间抽水排洪。</t>
  </si>
  <si>
    <t>农业</t>
    <phoneticPr fontId="63" type="noConversion"/>
  </si>
  <si>
    <t>21211 农业土地开发资金安排的支出</t>
  </si>
  <si>
    <t>江财农〔2022〕140号2023年江门市恩平市高标准农田改造提升建设项目</t>
  </si>
  <si>
    <t>恩平市自然资源局</t>
  </si>
  <si>
    <t>拆旧复垦项目</t>
  </si>
  <si>
    <t>恩平市水利系统公益二类事业单位退休“中人”固定补差</t>
  </si>
  <si>
    <t>水利灌区水毁工程和水利公益性设备资金</t>
  </si>
  <si>
    <t>恩平市锦江源大型灌区工程运管中心</t>
  </si>
  <si>
    <t>恩平市锦江源大型灌区工程运管中心专项经费</t>
  </si>
  <si>
    <t>增加专项经费原因：1.2026年新招录6个工作人员增加8-12月份的专项经费24249.9元。 2.2025年12月份新招录一名高层次人员增加专项经费9699.96元。合计共33949.86万元。</t>
  </si>
  <si>
    <t>“七一”活动工作经费</t>
    <phoneticPr fontId="63" type="noConversion"/>
  </si>
  <si>
    <t>今年巨灾保险承担部分已支，据实压减</t>
    <phoneticPr fontId="63" type="noConversion"/>
  </si>
  <si>
    <t>科工商调剂100万元给园区开展第二届智能装备&amp;机床博览会</t>
    <phoneticPr fontId="63" type="noConversion"/>
  </si>
  <si>
    <t>预留编制新吸收人员工资及机关事业单位人员自然晋升工资</t>
  </si>
  <si>
    <t>2290201 年初预留</t>
    <phoneticPr fontId="63" type="noConversion"/>
  </si>
  <si>
    <t>2299999 其他支出</t>
    <phoneticPr fontId="63" type="noConversion"/>
  </si>
  <si>
    <t>江财教【2022】69号关于下达2022年省财政补齐公共文化财政支出短板奖补资金</t>
  </si>
  <si>
    <t>恩平产业转移工业园</t>
  </si>
  <si>
    <t>恩平工业园建设资金</t>
  </si>
  <si>
    <t>我中心2026年度非税收入征管经费年初预算20万元。因2025年应支未支账款10.74万元需在本年列支，截至6月底已实际支出9.47万元、已上件待拨付10.47万元，当前剩余额度仅614.54元。后续刚性支出尚需：食堂经费8万元、法律服务费4万元、电费2.8万元、其他杂项3.5万元，合计18.3万元。经费已无法保障日常办公正常运转，申请追加18.3万元。</t>
  </si>
  <si>
    <t>补发上年度应支未支资金</t>
  </si>
  <si>
    <t>粤财债[2026]1号文、粤财债[2026]29号文、粤财债[2026]21号文、粤财债[2026]30号文、江财债〔2026〕26 号。2026年上半年发行的一般债券发行费为2.135701万元（已拨付）,服务费为0.001257万元，减去上级补助的0.040014万元。</t>
  </si>
  <si>
    <t>预算国库</t>
    <phoneticPr fontId="63" type="noConversion"/>
  </si>
  <si>
    <t>恩平市档案馆</t>
  </si>
  <si>
    <t>2012604档案馆</t>
  </si>
  <si>
    <t>2026年恩平市一般公共预算支出本级项目调整计划</t>
    <phoneticPr fontId="63" type="noConversion"/>
  </si>
  <si>
    <t>2026年恩平市政府性基金预算支出本级项目调整计划</t>
    <phoneticPr fontId="63" type="noConversion"/>
  </si>
  <si>
    <t>1.根据《关于安排市建管中心代建项目招标管理费用的复函》（恩府办函〔2026〕150号），市政府同意安排市建管中心代建项目招标管理费用20万元，并纳入年中预算调整事项。
2.该项目年初预算指标6万元，按10%压减后，预算指标为5.4万元。
综上述，调整后预算指标为25.4万元。</t>
  </si>
  <si>
    <t>2170199金融部门其他行政支出</t>
  </si>
  <si>
    <t>政府性融资担保奖励及风险资金</t>
  </si>
  <si>
    <t>2130599其他巩固脱贫攻坚成果衔接乡村振兴支出</t>
  </si>
  <si>
    <t>老促会2026年办公经费</t>
    <phoneticPr fontId="63" type="noConversion"/>
  </si>
  <si>
    <t>财力有限，结合使用情况通过内部调剂支出，不增加部门总体预算</t>
    <phoneticPr fontId="63" type="noConversion"/>
  </si>
  <si>
    <t>收回后不结转资金，结合单位需求纳入年中预算调整。</t>
  </si>
  <si>
    <t>债券资金，粤财债[2026]29号文、粤财债[2026]21号文</t>
  </si>
  <si>
    <t>债券资金，粤财债[2026]29号文、粤财债[2026]21号文</t>
    <phoneticPr fontId="63" type="noConversion"/>
  </si>
  <si>
    <t>档案升级改造及维护费用</t>
    <phoneticPr fontId="63" type="noConversion"/>
  </si>
  <si>
    <t>调整至一般公共预算“档案升级改造及维护费用”项目</t>
    <phoneticPr fontId="63" type="noConversion"/>
  </si>
  <si>
    <t>调整至一般公共预算“历史遗留问题房屋建筑不动产权登记工作经费”项目</t>
    <phoneticPr fontId="63" type="noConversion"/>
  </si>
  <si>
    <t>根据《关于〈恩平市水利系统公益二类事业单位退休人员纳入机关养老保险实施方案〉的复函》（恩府办函〔2026〕243号），恩平市水利系统公益二类事业单位退休“中人”待遇降低的57人，差额部分由单位以固定补差形式每月补发给个人的办法执行，补差时间从2026年1月1日起执行至该职工终年终月。</t>
    <phoneticPr fontId="63" type="noConversion"/>
  </si>
  <si>
    <t>恩平市锦江灌区江南干渠联合村委会新岗村段水毁修复工程(由于我市多次遭遇特大暴雨极端天气，强降雨引发洪涝冲刷，造成我市锦江灌区江南干渠联合村委会新岗村段堤身坍塌，渠道底板被洪水掏空破损，过底涵及主干渠输水功能失效。该渠段水毁不仅造成片区农业灌溉用水紧缺，且存在较大防汛安全隐患，威胁灌区工程整体安全稳定运行）该项目已报市政府计划近期内实施。</t>
    <phoneticPr fontId="63" type="noConversion"/>
  </si>
  <si>
    <t>债券资金，粤财债[2026]29号</t>
  </si>
  <si>
    <t>债券资金，粤财债[2026]29号</t>
    <phoneticPr fontId="63" type="noConversion"/>
  </si>
  <si>
    <t>债券资金，粤财债[2026]18号</t>
  </si>
  <si>
    <t>债券资金，粤财债[2026]18号</t>
    <phoneticPr fontId="63" type="noConversion"/>
  </si>
  <si>
    <t>债券资金，粤财债[2026]18号、粤财债[2026]42号</t>
  </si>
  <si>
    <t>债券资金，粤财债[2026]18号、粤财债[2026]42号</t>
    <phoneticPr fontId="63" type="noConversion"/>
  </si>
  <si>
    <t>债券资金，粤财债[2026]21号</t>
  </si>
  <si>
    <t>债券资金，粤财债[2026]21号</t>
    <phoneticPr fontId="63" type="noConversion"/>
  </si>
  <si>
    <t>债券资金，粤财债[2026]42号</t>
    <phoneticPr fontId="63" type="noConversion"/>
  </si>
  <si>
    <t>调整至一般公共预算“机关事务服务中心工作经费”项目。</t>
    <phoneticPr fontId="63" type="noConversion"/>
  </si>
  <si>
    <t>“十五五”水利工程配套项目</t>
    <phoneticPr fontId="63" type="noConversion"/>
  </si>
  <si>
    <t>收回后不结转，根据需求安排支付，纳入年中预算调整。</t>
    <phoneticPr fontId="63" type="noConversion"/>
  </si>
  <si>
    <t>档案消防灭火系统改造经费（恩府办函[2024]180号）</t>
    <phoneticPr fontId="63" type="noConversion"/>
  </si>
  <si>
    <t>从政府性基金“政府大院修缮及维护费”调整至该项目</t>
    <phoneticPr fontId="63" type="noConversion"/>
  </si>
  <si>
    <t>从政府性基金“档案消防灭火系统改造经费”调整至该项目</t>
    <phoneticPr fontId="63" type="noConversion"/>
  </si>
  <si>
    <t>建筑产业高质量发展资金</t>
    <phoneticPr fontId="63" type="noConversion"/>
  </si>
  <si>
    <t>从政府性基金“建筑产业高质量发展资金”调整至该项目</t>
    <phoneticPr fontId="63" type="noConversion"/>
  </si>
  <si>
    <t>财力有限，结合使用情况通过内部调剂支出，不增加部门总体预算</t>
    <phoneticPr fontId="63" type="noConversion"/>
  </si>
  <si>
    <t>收回后不结转资金，结合实际使用需求纳入年中预算调整。</t>
  </si>
  <si>
    <t>收回后不结转资金，结合实际使用需求纳入年中预算调整。</t>
    <phoneticPr fontId="63" type="noConversion"/>
  </si>
  <si>
    <t>结合实际使用需求，调减预算</t>
    <phoneticPr fontId="63" type="noConversion"/>
  </si>
  <si>
    <t>因汇丰银行业务调整，部分资金无需拨付，据实压减。</t>
    <phoneticPr fontId="63" type="noConversion"/>
  </si>
  <si>
    <t>此项资金在2025年已拨付，据实压减。</t>
    <phoneticPr fontId="63" type="noConversion"/>
  </si>
  <si>
    <t>2089999其他社会保障和就业支出</t>
  </si>
  <si>
    <t>劳动就业管理经费</t>
  </si>
  <si>
    <t>社保</t>
    <phoneticPr fontId="63" type="noConversion"/>
  </si>
  <si>
    <t>全国博士后创新（江门）示范中心恩平分中心工作经费</t>
  </si>
  <si>
    <t>2080299其他民政管理事务支出</t>
  </si>
  <si>
    <t>婚姻登记处运行经费</t>
  </si>
  <si>
    <t>救助站运行经费</t>
  </si>
  <si>
    <t>广东省社会组织审查维护费</t>
  </si>
  <si>
    <t>慈善会活动经费</t>
  </si>
  <si>
    <t>未保中心困境儿童保障经费</t>
  </si>
  <si>
    <t>2080207行政区域和地名管理</t>
  </si>
  <si>
    <t>恩平市镇级行政区域界线勘界和镇级行政区域界线档案数字化项目</t>
  </si>
  <si>
    <t>2081006养老服务</t>
  </si>
  <si>
    <t>养老服务项目补助</t>
  </si>
  <si>
    <t>低保工作经费（含低保核查经费）</t>
  </si>
  <si>
    <t>2081002老年福利</t>
  </si>
  <si>
    <t>老年人福利类项目</t>
  </si>
  <si>
    <t xml:space="preserve">2081105残疾人就业 </t>
  </si>
  <si>
    <t>残疾人联合会</t>
  </si>
  <si>
    <t>残疾人辅助性就业工作经费</t>
  </si>
  <si>
    <t>2081199其他残疾人事业支出</t>
  </si>
  <si>
    <t>办公场所搬迁费用</t>
  </si>
  <si>
    <t>2081104残疾人康复</t>
  </si>
  <si>
    <t>0-6岁残疾儿童康复训练及支持性服务</t>
  </si>
  <si>
    <t>阳光家园-康园中心经费</t>
  </si>
  <si>
    <t>服务中心工作经费</t>
  </si>
  <si>
    <t>2082899其他退役军人事务管理支出</t>
  </si>
  <si>
    <t>退役军人事务局</t>
  </si>
  <si>
    <t>复退军人服务中心运行经费</t>
  </si>
  <si>
    <t>医保局</t>
  </si>
  <si>
    <t>医保管理费</t>
  </si>
  <si>
    <t>基本医疗保险基金举报奖励金</t>
  </si>
  <si>
    <t>医保经办机构运行费</t>
  </si>
  <si>
    <t>口岸管理组经费（联检单位经费）</t>
  </si>
  <si>
    <t>恩平市科学技术协会</t>
  </si>
  <si>
    <t>科普活动经费</t>
  </si>
  <si>
    <t>学术交流活动经费</t>
  </si>
  <si>
    <t>恩平市应急管理局</t>
  </si>
  <si>
    <t>恩平市市场监督管理局</t>
  </si>
  <si>
    <t>商事制度改革经费</t>
  </si>
  <si>
    <t>质量强市工作经费</t>
  </si>
  <si>
    <t>四品一械安全监管经费及巡查人员经费</t>
  </si>
  <si>
    <t>恩平市资产管理委员会办公室</t>
  </si>
  <si>
    <t>行事资产管理工作经费</t>
  </si>
  <si>
    <t>2010499其他发展与改革事务支出</t>
  </si>
  <si>
    <t>粤港澳大湾区及重大项目办公工作经费</t>
  </si>
  <si>
    <t>综合</t>
    <phoneticPr fontId="63" type="noConversion"/>
  </si>
  <si>
    <t>2220199其他粮油物资事务支出</t>
  </si>
  <si>
    <t>粮食流通执法经费（储备粮油检测费）</t>
  </si>
  <si>
    <t>非税征收工作经费（防空地下室易地建设费）</t>
  </si>
  <si>
    <t>农产品成本调查及新能源推广应用经费</t>
  </si>
  <si>
    <t>价格认证中心专项经费</t>
  </si>
  <si>
    <t>国庆宣传经费</t>
  </si>
  <si>
    <t>恩平市各镇（街）文化站免费开放经费</t>
  </si>
  <si>
    <t>市文化馆</t>
  </si>
  <si>
    <t>非物质文化遗产常态保护工作专项经费</t>
  </si>
  <si>
    <t>2050199其他教育管理事务支出</t>
  </si>
  <si>
    <t>教育宣传和校园安保经费</t>
  </si>
  <si>
    <t>交通局</t>
  </si>
  <si>
    <t>交通行政执法专项经费</t>
  </si>
  <si>
    <t>2010399其他政府办公厅及相关机构事务支出</t>
  </si>
  <si>
    <t>行政政法</t>
  </si>
  <si>
    <t>市委办</t>
  </si>
  <si>
    <t>干部及支书培训费</t>
  </si>
  <si>
    <t>基层党建工作经费“千万元保障计划”</t>
  </si>
  <si>
    <t>团市委</t>
  </si>
  <si>
    <t>县域共青团改革经费</t>
  </si>
  <si>
    <t>2013499其他统战事务支出</t>
  </si>
  <si>
    <t>市委统战部</t>
  </si>
  <si>
    <t>港澳新春经贸洽谈会工作经费</t>
  </si>
  <si>
    <t>机关工委</t>
  </si>
  <si>
    <t>市直机关党员教育培训经费</t>
  </si>
  <si>
    <t>2040699其他司法支出</t>
  </si>
  <si>
    <t>司法局</t>
  </si>
  <si>
    <t>依法治市经费</t>
  </si>
  <si>
    <t>行政执法“岗位大练兵、技能大比武”活动经费</t>
  </si>
  <si>
    <t>公安局</t>
  </si>
  <si>
    <t>扫黑除恶专项斗争经费（含举报扫黑除恶犯罪奖励金，见义勇为经费）</t>
  </si>
  <si>
    <t>扫黑除恶专项经费（含举报奖励工作经费）</t>
  </si>
  <si>
    <t>行政服务中心</t>
  </si>
  <si>
    <t>窗口人员培训</t>
  </si>
  <si>
    <t>2014199其他数据事务支出</t>
  </si>
  <si>
    <t>政数局</t>
  </si>
  <si>
    <t>政务服务建设工作经费</t>
  </si>
  <si>
    <t>商业密码应用项目</t>
  </si>
  <si>
    <t>2010699其他财政事务支出</t>
  </si>
  <si>
    <t>涉农项目管理费</t>
  </si>
  <si>
    <t>全市会计业务管理经费</t>
  </si>
  <si>
    <t>2011199其他纪检监察事务支出</t>
  </si>
  <si>
    <t>纪委</t>
  </si>
  <si>
    <t>审查调查工作经费</t>
  </si>
  <si>
    <t>巡察工作经费</t>
  </si>
  <si>
    <t>2011105派驻派出机构</t>
  </si>
  <si>
    <t>派驻工作经费</t>
  </si>
  <si>
    <t>纪检监察干部业务培训经费</t>
  </si>
  <si>
    <t>2013999其他社会工作事务支出</t>
  </si>
  <si>
    <t>社工部</t>
  </si>
  <si>
    <t>党建创建示范工作经费</t>
  </si>
  <si>
    <t>2130108病虫害控制</t>
  </si>
  <si>
    <t>农业局</t>
  </si>
  <si>
    <t>生猪屠宰执法经费</t>
  </si>
  <si>
    <t>农业</t>
    <phoneticPr fontId="63" type="noConversion"/>
  </si>
  <si>
    <t>高标准基本农田建设项目管理经费</t>
  </si>
  <si>
    <t>2130106科技转化与推广服务</t>
  </si>
  <si>
    <t>农技推广中心</t>
  </si>
  <si>
    <t>农业科学技术推广项目</t>
  </si>
  <si>
    <t>2130109农产品质量安全</t>
  </si>
  <si>
    <t>农产品检测中心</t>
  </si>
  <si>
    <t>农产品检测中心正常检测运作费用</t>
  </si>
  <si>
    <t>海综大队</t>
  </si>
  <si>
    <t>海洋综合执法罚没经费</t>
  </si>
  <si>
    <t>2130234林业草原防灾减灾</t>
  </si>
  <si>
    <t>林业局</t>
  </si>
  <si>
    <t>森林病虫害防治站经费</t>
  </si>
  <si>
    <t>水利局</t>
  </si>
  <si>
    <t>水库移民项目管理资金</t>
  </si>
  <si>
    <t>防汛抗旱防御专项资金</t>
  </si>
  <si>
    <t>安全监督监察专项经费</t>
  </si>
  <si>
    <t>森林消防大队建设与运行专项资金</t>
  </si>
  <si>
    <t>市场监督管理工作经费（含双打经费）</t>
  </si>
  <si>
    <t>执法装备办公设备及服装购置专项经费</t>
  </si>
  <si>
    <t>创建国家食品安全示范城市经费</t>
  </si>
  <si>
    <t>非税征管经费</t>
  </si>
  <si>
    <t>治超执法专项资金</t>
  </si>
  <si>
    <t>市城管局</t>
  </si>
  <si>
    <t>环卫日常运行经费</t>
  </si>
  <si>
    <t>园林所全年日常经费</t>
  </si>
  <si>
    <t>鳌峰全年日常经费</t>
  </si>
  <si>
    <t>城管事务中心日常经费</t>
  </si>
  <si>
    <t>安可替代工程</t>
  </si>
  <si>
    <t>市委组织部</t>
  </si>
  <si>
    <t>恩平市乡镇“五小”场所和周转房保障配套经费</t>
  </si>
  <si>
    <t>恩平市“智慧矫正中心”建设经费</t>
  </si>
  <si>
    <t>公安局治安监控和信息化基础项目</t>
  </si>
  <si>
    <t>系统工程建设及设备购置费</t>
  </si>
  <si>
    <t xml:space="preserve"> 社会治理公益创投服务项目</t>
  </si>
  <si>
    <t>恩平市社会治安综合治理中心建设和运行工作经费</t>
  </si>
  <si>
    <t>江门政务服务中台建设和政务一体化平台运营项目</t>
  </si>
  <si>
    <t>通信智慧多维感知数据分析系统建设项目</t>
  </si>
  <si>
    <t>国产化（电子政务外网）项目运维保修项目（2024-2025年度）</t>
  </si>
  <si>
    <t>消防大队</t>
  </si>
  <si>
    <t>消防车购置费</t>
  </si>
  <si>
    <t>2200199其他自然资源事务支出</t>
  </si>
  <si>
    <t>2101505 医疗保障政策管理</t>
  </si>
  <si>
    <t>2101506 医疗保障经办事务</t>
  </si>
  <si>
    <t>2069999 其他科学技术支出</t>
  </si>
  <si>
    <t>2060702 科普活动</t>
  </si>
  <si>
    <t>2060704 学术交流活动</t>
  </si>
  <si>
    <t>2240101 行政运行</t>
  </si>
  <si>
    <t>2013804 经营主体管理</t>
  </si>
  <si>
    <t>2013810 质量基础</t>
  </si>
  <si>
    <t>2013899 其他市场监督管理事务</t>
  </si>
  <si>
    <t>2129999 其他城乡社区支出</t>
  </si>
  <si>
    <t>2140102 一般行政管理事务</t>
  </si>
  <si>
    <t>根据落实“过紧日子”的要求，按10%压减一般性支出。</t>
  </si>
  <si>
    <t>根据落实“过紧日子”的要求，按10%压减一般性支出。</t>
    <phoneticPr fontId="63" type="noConversion"/>
  </si>
  <si>
    <t>按项目开展情况，压减支出。</t>
  </si>
  <si>
    <t>按项目开展情况，压减支出。</t>
    <phoneticPr fontId="63" type="noConversion"/>
  </si>
  <si>
    <t>2013199其他党委办公厅（室）及相关机构事务支出</t>
    <phoneticPr fontId="63" type="noConversion"/>
  </si>
  <si>
    <t>其他土地出让征收工作专项业务费</t>
    <phoneticPr fontId="63" type="noConversion"/>
  </si>
  <si>
    <t>政府债务管理股代编</t>
  </si>
  <si>
    <t>农业</t>
    <phoneticPr fontId="63" type="noConversion"/>
  </si>
  <si>
    <t>农业</t>
    <phoneticPr fontId="63" type="noConversion"/>
  </si>
  <si>
    <t>根据江门市老促会要求调增2026年第四季度本级预算</t>
    <phoneticPr fontId="63" type="noConversion"/>
  </si>
  <si>
    <t>2120199其他城乡社区管理事务支出</t>
    <phoneticPr fontId="63" type="noConversion"/>
  </si>
  <si>
    <t>第四次全国农业普查工作经费</t>
  </si>
  <si>
    <t>2010507专项普查活动</t>
  </si>
  <si>
    <t>年初预算安排不足，上级督办事项</t>
    <phoneticPr fontId="63" type="noConversion"/>
  </si>
  <si>
    <r>
      <t>编制日期：202</t>
    </r>
    <r>
      <rPr>
        <sz val="11"/>
        <color theme="1"/>
        <rFont val="宋体"/>
        <family val="3"/>
        <charset val="134"/>
      </rPr>
      <t>6年7月23日</t>
    </r>
    <phoneticPr fontId="63" type="noConversion"/>
  </si>
  <si>
    <t>江财行〔2021〕62号禁毒重点整治经费</t>
    <phoneticPr fontId="63" type="noConversion"/>
  </si>
  <si>
    <t>江财农〔2022〕132号关于调整下达2022年中央成品油价格调整对渔业补助预算资金（第一批）（养殖池塘标准化改造和尾水治理示范）</t>
    <phoneticPr fontId="63" type="noConversion"/>
  </si>
  <si>
    <t>江财农〔2022〕140号2023年省级涉农资金(高标准农田)</t>
    <phoneticPr fontId="63" type="noConversion"/>
  </si>
  <si>
    <t>粤财农〔2024〕147号2023年增发国债高标准农田建设项目第二批省级补助资金</t>
    <phoneticPr fontId="63" type="noConversion"/>
  </si>
  <si>
    <t>江财农〔2022〕16号2022年江门市潭江流域生态保护补偿资金</t>
    <phoneticPr fontId="63" type="noConversion"/>
  </si>
  <si>
    <t>江财农〔2023〕97号关于下达2023年中央预算内投资〈农业农村领域第一批〉（恩平市畜禽粪污资源化利用整县推进方向）</t>
    <phoneticPr fontId="63" type="noConversion"/>
  </si>
  <si>
    <t>江财农【2021】119号提前下达2022年中央渔业发展补助资金（现代渔业装备设施）</t>
    <phoneticPr fontId="63" type="noConversion"/>
  </si>
  <si>
    <t>恩平市市直水管单位核补资金</t>
    <phoneticPr fontId="63" type="noConversion"/>
  </si>
  <si>
    <t>小水电提质改造和水电分离前，相关水管单位经费由财政负担。</t>
    <phoneticPr fontId="63" type="noConversion"/>
  </si>
  <si>
    <t>恩平市殡葬管理所补缴城镇土地使用税及滞纳金项目</t>
    <phoneticPr fontId="63" type="noConversion"/>
  </si>
  <si>
    <t>市有线电视网络收购款</t>
    <phoneticPr fontId="63" type="noConversion"/>
  </si>
  <si>
    <t>全市非税收入征管经费</t>
    <phoneticPr fontId="63" type="noConversion"/>
  </si>
  <si>
    <t>结合实际使用情况，增加预算。</t>
    <phoneticPr fontId="63" type="noConversion"/>
  </si>
  <si>
    <t>2025年4-12月学前教育生均公用经费</t>
    <phoneticPr fontId="63" type="noConversion"/>
  </si>
  <si>
    <t>创建“广东省学前教育普及普惠示范县”需要补拨经费，补拨2025年4-12月学前教育生均公用经费。</t>
    <phoneticPr fontId="63" type="noConversion"/>
  </si>
  <si>
    <t>江门市公共资源交易中心恩平分中心</t>
    <phoneticPr fontId="63" type="noConversion"/>
  </si>
  <si>
    <t>根据落实“过紧日子”的要求，按10%压减一般性支出。</t>
    <phoneticPr fontId="63" type="noConversion"/>
  </si>
  <si>
    <t>恩平市存量政府投资项目-2</t>
    <phoneticPr fontId="63" type="noConversion"/>
  </si>
  <si>
    <t>恩平市平塘村周边地块一</t>
    <phoneticPr fontId="63" type="noConversion"/>
  </si>
  <si>
    <t>恩平工业园高质量发展基础设施建设项目（二期）</t>
    <phoneticPr fontId="63" type="noConversion"/>
  </si>
  <si>
    <t>恩平珠西数控机床产业配套园项目</t>
    <phoneticPr fontId="63" type="noConversion"/>
  </si>
  <si>
    <t>恩平产业转移工业园基础设施和配套工程建设项目</t>
    <phoneticPr fontId="63" type="noConversion"/>
  </si>
  <si>
    <t>恩平市存量政府投资项目</t>
    <phoneticPr fontId="63" type="noConversion"/>
  </si>
  <si>
    <t>广东省恩平市产城融合基础设施建设项目（二期）</t>
    <phoneticPr fontId="63" type="noConversion"/>
  </si>
  <si>
    <t>广东省恩平市老旧小区改造项目（三期）</t>
    <phoneticPr fontId="63" type="noConversion"/>
  </si>
  <si>
    <t>广东省恩平市乡村振兴百千万精品示范带典型村镇农业农村综合整治项目</t>
    <phoneticPr fontId="63" type="noConversion"/>
  </si>
  <si>
    <t>广东省恩平市农村人居环境综合整治与乡村振兴建设项目</t>
    <phoneticPr fontId="63" type="noConversion"/>
  </si>
  <si>
    <t>广东省恩平市乡村振兴农村人居环境综合整治与温泉示范带补短板项目</t>
    <phoneticPr fontId="63" type="noConversion"/>
  </si>
  <si>
    <t>广东省恩平市水利工程补短板项目</t>
    <phoneticPr fontId="63" type="noConversion"/>
  </si>
  <si>
    <t>广东省恩平市人民医院改建扩建工程建设项目</t>
    <phoneticPr fontId="63" type="noConversion"/>
  </si>
  <si>
    <t>恩平市城区生活污水处理厂三期建设工程项目</t>
    <phoneticPr fontId="63" type="noConversion"/>
  </si>
  <si>
    <t>专项债务还本支出</t>
    <phoneticPr fontId="63" type="noConversion"/>
  </si>
  <si>
    <t>恩平市小水电站清理整改资金</t>
    <phoneticPr fontId="63" type="noConversion"/>
  </si>
  <si>
    <t>根据落实“过紧日子”的要求，按10%压减一般性支出。</t>
    <phoneticPr fontId="63" type="noConversion"/>
  </si>
  <si>
    <t>江财农[2021]138号提前下达2022年中央财政农业保险费补贴资金</t>
    <phoneticPr fontId="63" type="noConversion"/>
  </si>
  <si>
    <t>综合</t>
    <phoneticPr fontId="63" type="noConversion"/>
  </si>
  <si>
    <t>2070104图书馆</t>
  </si>
  <si>
    <t>市图书馆</t>
  </si>
  <si>
    <t>购书经费（含报刊、杂志等经费）</t>
  </si>
  <si>
    <t>从购书经费（含报刊、杂志等经费）专项资金调整9万元至江财教〔2022〕53号</t>
  </si>
  <si>
    <t>江财教[2022]53号2022年文化繁荣发展专项资金（省文化和旅游厅负责部分，第二批）</t>
  </si>
  <si>
    <t>教科文</t>
  </si>
  <si>
    <t>《关于同意将市有线电视网络收购部分资产价款划拨市融媒体中心用于化解债务的复函》（恩府办函〔2026〕124号），市府同意将市有线电视网络收购价款5057744.85元划拨市融媒体中心（恩平广播电视台），专项用于化解历史债务，优先解决欠缴员工的社保费、机关养老费、职业年金、住房公积金和拖欠企业款项及偿还市财政借款等。按需求先增加调整补缴社保费和住房公积金指标319万元。</t>
    <phoneticPr fontId="63" type="noConversion"/>
  </si>
  <si>
    <t>行政政法</t>
    <phoneticPr fontId="63" type="noConversion"/>
  </si>
  <si>
    <t>经建</t>
    <phoneticPr fontId="63" type="noConversion"/>
  </si>
  <si>
    <t>工贸</t>
  </si>
  <si>
    <t>工贸</t>
    <phoneticPr fontId="63" type="noConversion"/>
  </si>
  <si>
    <t>农业</t>
  </si>
  <si>
    <t>农业</t>
    <phoneticPr fontId="63" type="noConversion"/>
  </si>
  <si>
    <t>债务股</t>
  </si>
  <si>
    <t>政策性农房保险本级配套费用</t>
  </si>
  <si>
    <t>结合使用情况压减支出</t>
    <phoneticPr fontId="63" type="noConversion"/>
  </si>
  <si>
    <t>粤财债[2026]18号文，发行的再融资债券产生了170.1万元的利息。</t>
    <phoneticPr fontId="63" type="noConversion"/>
  </si>
  <si>
    <t>粤财债[2026]30号文，发行的再融资债券产生了2.039455万元的发行费用，0.001416万元的服务费。</t>
    <phoneticPr fontId="63" type="noConversion"/>
  </si>
  <si>
    <t>粤财债[2026]12号文、粤财债[2026]29号文，发行的新增债券产生了49.248万元的发行费用，0.034608万元的服务费。</t>
    <phoneticPr fontId="63" type="noConversion"/>
  </si>
  <si>
    <t>粤财债[2026]21号文、粤财债[2026]29号文，发行的新增债券产生了15.144万元的发行费用，0.011375万元的服务费。</t>
    <phoneticPr fontId="63" type="noConversion"/>
  </si>
  <si>
    <t>粤财债[2026]18号文，发行的再融资债券产生了20.9355万元的发行费用，0.008505万元的服务费。</t>
    <phoneticPr fontId="63" type="noConversion"/>
  </si>
  <si>
    <t>发展和改革局</t>
    <phoneticPr fontId="63" type="noConversion"/>
  </si>
  <si>
    <t>恩平市发展和改革局</t>
    <phoneticPr fontId="63" type="noConversion"/>
  </si>
  <si>
    <t>恩平市统计局</t>
    <phoneticPr fontId="63" type="noConversion"/>
  </si>
  <si>
    <t>恩平市财政局</t>
    <phoneticPr fontId="6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</si>
</sst>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8">
    <numFmt numFmtId="41" formatCode="_ * #,##0_ ;_ * \-#,##0_ ;_ * &quot;-&quot;_ ;_ @_ "/>
    <numFmt numFmtId="43" formatCode="_ * #,##0.00_ ;_ * \-#,##0.00_ ;_ * &quot;-&quot;??_ ;_ @_ "/>
    <numFmt numFmtId="176" formatCode="_ &quot;￥&quot;* #,##0_ ;_ &quot;￥&quot;* \-#,##0_ ;_ &quot;￥&quot;* &quot;-&quot;_ ;_ @_ "/>
    <numFmt numFmtId="177" formatCode="_ &quot;￥&quot;* #,##0.00_ ;_ &quot;￥&quot;* \-#,##0.00_ ;_ &quot;￥&quot;* &quot;-&quot;??_ ;_ @_ "/>
    <numFmt numFmtId="178" formatCode="#,##0;\-#,##0;&quot;-&quot;"/>
    <numFmt numFmtId="179" formatCode="#,##0;\(#,##0\)"/>
    <numFmt numFmtId="180" formatCode="_-&quot;$&quot;* #,##0_-;\-&quot;$&quot;* #,##0_-;_-&quot;$&quot;* &quot;-&quot;_-;_-@_-"/>
    <numFmt numFmtId="181" formatCode="_(&quot;$&quot;* #,##0.00_);_(&quot;$&quot;* \(#,##0.00\);_(&quot;$&quot;* &quot;-&quot;??_);_(@_)"/>
    <numFmt numFmtId="182" formatCode="\$#,##0.00;\(\$#,##0.00\)"/>
    <numFmt numFmtId="183" formatCode="\$#,##0;\(\$#,##0\)"/>
    <numFmt numFmtId="184" formatCode="yyyy&quot;年&quot;m&quot;月&quot;d&quot;日&quot;;@"/>
    <numFmt numFmtId="185" formatCode="&quot;￥&quot;* _-#,##0.00;&quot;￥&quot;* \-#,##0.00;&quot;￥&quot;* _-&quot;-&quot;??;@"/>
    <numFmt numFmtId="186" formatCode="_ &quot;￥&quot;* #,##0_ ;_ &quot;￥&quot;* \-#,##0_ ;_ &quot;￥&quot;* \-_ ;_ @_ "/>
    <numFmt numFmtId="187" formatCode="_-* #,##0_$_-;\-* #,##0_$_-;_-* &quot;-&quot;_$_-;_-@_-"/>
    <numFmt numFmtId="188" formatCode="_-* #,##0.00_$_-;\-* #,##0.00_$_-;_-* &quot;-&quot;??_$_-;_-@_-"/>
    <numFmt numFmtId="189" formatCode="_-* #,##0&quot;$&quot;_-;\-* #,##0&quot;$&quot;_-;_-* &quot;-&quot;&quot;$&quot;_-;_-@_-"/>
    <numFmt numFmtId="190" formatCode="_-* #,##0.00&quot;$&quot;_-;\-* #,##0.00&quot;$&quot;_-;_-* &quot;-&quot;??&quot;$&quot;_-;_-@_-"/>
    <numFmt numFmtId="191" formatCode="_(* #,##0.00_);_(* \(#,##0.00\);_(* &quot;-&quot;??_);_(@_)"/>
    <numFmt numFmtId="192" formatCode="0;_琀"/>
    <numFmt numFmtId="193" formatCode="* #,##0;* \-#,##0;* &quot;-&quot;;@"/>
    <numFmt numFmtId="194" formatCode="0.0"/>
    <numFmt numFmtId="195" formatCode="0.00_);[Red]\(0.00\)"/>
    <numFmt numFmtId="196" formatCode="#,##0.00_ ;[Red]\-#,##0.00\ "/>
    <numFmt numFmtId="197" formatCode="#,##0.00_);[Red]\(#,##0.00\)"/>
    <numFmt numFmtId="198" formatCode="#,##0_ "/>
    <numFmt numFmtId="199" formatCode="0.00_ "/>
    <numFmt numFmtId="200" formatCode="0_ "/>
    <numFmt numFmtId="201" formatCode="#,##0.00_ "/>
  </numFmts>
  <fonts count="72">
    <font>
      <sz val="11"/>
      <color theme="1"/>
      <name val="宋体"/>
      <charset val="134"/>
      <scheme val="minor"/>
    </font>
    <font>
      <sz val="11"/>
      <color theme="1"/>
      <name val="宋体"/>
      <family val="3"/>
      <charset val="134"/>
    </font>
    <font>
      <b/>
      <sz val="11"/>
      <color theme="1"/>
      <name val="宋体"/>
      <family val="3"/>
      <charset val="134"/>
    </font>
    <font>
      <b/>
      <sz val="22"/>
      <color rgb="FF000000"/>
      <name val="宋体"/>
      <family val="3"/>
      <charset val="134"/>
    </font>
    <font>
      <b/>
      <sz val="11"/>
      <color rgb="FF000000"/>
      <name val="宋体"/>
      <family val="3"/>
      <charset val="134"/>
    </font>
    <font>
      <sz val="11"/>
      <color rgb="FF000000"/>
      <name val="宋体"/>
      <family val="3"/>
      <charset val="134"/>
    </font>
    <font>
      <sz val="11"/>
      <name val="宋体"/>
      <family val="3"/>
      <charset val="134"/>
      <scheme val="minor"/>
    </font>
    <font>
      <b/>
      <sz val="18"/>
      <color rgb="FF000000"/>
      <name val="宋体"/>
      <family val="3"/>
      <charset val="134"/>
    </font>
    <font>
      <sz val="11"/>
      <color theme="1"/>
      <name val="宋体"/>
      <family val="3"/>
      <charset val="134"/>
      <scheme val="minor"/>
    </font>
    <font>
      <sz val="11"/>
      <color indexed="8"/>
      <name val="宋体"/>
      <family val="3"/>
      <charset val="134"/>
    </font>
    <font>
      <sz val="12"/>
      <name val="宋体"/>
      <family val="3"/>
      <charset val="134"/>
    </font>
    <font>
      <sz val="10"/>
      <name val="Arial"/>
      <family val="2"/>
    </font>
    <font>
      <sz val="10"/>
      <name val="Helv"/>
      <family val="2"/>
    </font>
    <font>
      <sz val="12"/>
      <name val="Times New Roman"/>
      <family val="1"/>
    </font>
    <font>
      <sz val="10"/>
      <name val="宋体"/>
      <family val="3"/>
      <charset val="134"/>
    </font>
    <font>
      <sz val="11"/>
      <color indexed="9"/>
      <name val="宋体"/>
      <family val="3"/>
      <charset val="134"/>
    </font>
    <font>
      <sz val="12"/>
      <color indexed="9"/>
      <name val="宋体"/>
      <family val="3"/>
      <charset val="134"/>
    </font>
    <font>
      <sz val="12"/>
      <color indexed="8"/>
      <name val="宋体"/>
      <family val="3"/>
      <charset val="134"/>
    </font>
    <font>
      <sz val="10"/>
      <color indexed="8"/>
      <name val="Arial"/>
      <family val="2"/>
    </font>
    <font>
      <sz val="10"/>
      <name val="Times New Roman"/>
      <family val="1"/>
    </font>
    <font>
      <sz val="12"/>
      <name val="Arial"/>
      <family val="2"/>
    </font>
    <font>
      <sz val="8"/>
      <name val="Arial"/>
      <family val="2"/>
    </font>
    <font>
      <b/>
      <sz val="12"/>
      <name val="Arial"/>
      <family val="2"/>
    </font>
    <font>
      <b/>
      <sz val="18"/>
      <name val="Arial"/>
      <family val="2"/>
    </font>
    <font>
      <sz val="7"/>
      <name val="Small Fonts"/>
      <family val="2"/>
    </font>
    <font>
      <sz val="12"/>
      <name val="Helv"/>
      <family val="2"/>
    </font>
    <font>
      <b/>
      <i/>
      <sz val="16"/>
      <name val="Helv"/>
      <family val="2"/>
    </font>
    <font>
      <sz val="8"/>
      <name val="Times New Roman"/>
      <family val="1"/>
    </font>
    <font>
      <b/>
      <sz val="15"/>
      <color indexed="56"/>
      <name val="宋体"/>
      <family val="3"/>
      <charset val="134"/>
    </font>
    <font>
      <b/>
      <sz val="15"/>
      <color indexed="62"/>
      <name val="宋体"/>
      <family val="3"/>
      <charset val="134"/>
    </font>
    <font>
      <b/>
      <sz val="13"/>
      <color indexed="56"/>
      <name val="宋体"/>
      <family val="3"/>
      <charset val="134"/>
    </font>
    <font>
      <b/>
      <sz val="13"/>
      <color indexed="62"/>
      <name val="宋体"/>
      <family val="3"/>
      <charset val="134"/>
    </font>
    <font>
      <b/>
      <sz val="11"/>
      <color indexed="56"/>
      <name val="宋体"/>
      <family val="3"/>
      <charset val="134"/>
    </font>
    <font>
      <b/>
      <sz val="11"/>
      <color indexed="62"/>
      <name val="宋体"/>
      <family val="3"/>
      <charset val="134"/>
    </font>
    <font>
      <b/>
      <sz val="18"/>
      <color indexed="56"/>
      <name val="宋体"/>
      <family val="3"/>
      <charset val="134"/>
    </font>
    <font>
      <b/>
      <sz val="18"/>
      <color indexed="62"/>
      <name val="宋体"/>
      <family val="3"/>
      <charset val="134"/>
    </font>
    <font>
      <sz val="11"/>
      <name val="宋体"/>
      <family val="3"/>
      <charset val="134"/>
    </font>
    <font>
      <sz val="11"/>
      <color indexed="20"/>
      <name val="宋体"/>
      <family val="3"/>
      <charset val="134"/>
    </font>
    <font>
      <sz val="11"/>
      <color indexed="36"/>
      <name val="宋体"/>
      <family val="3"/>
      <charset val="134"/>
    </font>
    <font>
      <sz val="12"/>
      <color indexed="16"/>
      <name val="宋体"/>
      <family val="3"/>
      <charset val="134"/>
    </font>
    <font>
      <sz val="12"/>
      <color indexed="20"/>
      <name val="宋体"/>
      <family val="3"/>
      <charset val="134"/>
    </font>
    <font>
      <sz val="9"/>
      <name val="宋体"/>
      <family val="3"/>
      <charset val="134"/>
    </font>
    <font>
      <u/>
      <sz val="12"/>
      <color indexed="12"/>
      <name val="宋体"/>
      <family val="3"/>
      <charset val="134"/>
    </font>
    <font>
      <sz val="12"/>
      <name val="官帕眉"/>
      <charset val="134"/>
    </font>
    <font>
      <sz val="11"/>
      <color indexed="17"/>
      <name val="宋体"/>
      <family val="3"/>
      <charset val="134"/>
    </font>
    <font>
      <sz val="12"/>
      <color indexed="17"/>
      <name val="宋体"/>
      <family val="3"/>
      <charset val="134"/>
    </font>
    <font>
      <u/>
      <sz val="12"/>
      <color indexed="36"/>
      <name val="宋体"/>
      <family val="3"/>
      <charset val="134"/>
    </font>
    <font>
      <b/>
      <sz val="11"/>
      <color indexed="8"/>
      <name val="宋体"/>
      <family val="3"/>
      <charset val="134"/>
    </font>
    <font>
      <b/>
      <sz val="10"/>
      <name val="Arial"/>
      <family val="2"/>
    </font>
    <font>
      <b/>
      <sz val="11"/>
      <color indexed="52"/>
      <name val="宋体"/>
      <family val="3"/>
      <charset val="134"/>
    </font>
    <font>
      <b/>
      <sz val="11"/>
      <color indexed="9"/>
      <name val="宋体"/>
      <family val="3"/>
      <charset val="134"/>
    </font>
    <font>
      <i/>
      <sz val="11"/>
      <color indexed="23"/>
      <name val="宋体"/>
      <family val="3"/>
      <charset val="134"/>
    </font>
    <font>
      <i/>
      <sz val="11"/>
      <color indexed="10"/>
      <name val="宋体"/>
      <family val="3"/>
      <charset val="134"/>
    </font>
    <font>
      <sz val="11"/>
      <color indexed="10"/>
      <name val="宋体"/>
      <family val="3"/>
      <charset val="134"/>
    </font>
    <font>
      <sz val="11"/>
      <color indexed="53"/>
      <name val="宋体"/>
      <family val="3"/>
      <charset val="134"/>
    </font>
    <font>
      <sz val="11"/>
      <color indexed="52"/>
      <name val="宋体"/>
      <family val="3"/>
      <charset val="134"/>
    </font>
    <font>
      <b/>
      <sz val="12"/>
      <color indexed="8"/>
      <name val="宋体"/>
      <family val="3"/>
      <charset val="134"/>
    </font>
    <font>
      <sz val="11"/>
      <color indexed="60"/>
      <name val="宋体"/>
      <family val="3"/>
      <charset val="134"/>
    </font>
    <font>
      <b/>
      <sz val="11"/>
      <color indexed="63"/>
      <name val="宋体"/>
      <family val="3"/>
      <charset val="134"/>
    </font>
    <font>
      <sz val="11"/>
      <color indexed="62"/>
      <name val="宋体"/>
      <family val="3"/>
      <charset val="134"/>
    </font>
    <font>
      <sz val="12"/>
      <name val="Courier"/>
      <family val="3"/>
    </font>
    <font>
      <sz val="11"/>
      <name val="ＭＳ Ｐゴシック"/>
      <family val="2"/>
    </font>
    <font>
      <sz val="12"/>
      <name val="바탕체"/>
      <charset val="134"/>
    </font>
    <font>
      <sz val="9"/>
      <name val="宋体"/>
      <family val="3"/>
      <charset val="134"/>
      <scheme val="minor"/>
    </font>
    <font>
      <b/>
      <sz val="22"/>
      <color rgb="FF000000"/>
      <name val="宋体"/>
      <family val="3"/>
      <charset val="134"/>
    </font>
    <font>
      <sz val="11"/>
      <color theme="1"/>
      <name val="宋体"/>
      <family val="3"/>
      <charset val="134"/>
    </font>
    <font>
      <b/>
      <sz val="18"/>
      <color rgb="FF000000"/>
      <name val="宋体"/>
      <family val="3"/>
      <charset val="134"/>
    </font>
    <font>
      <sz val="12"/>
      <name val="宋体"/>
      <family val="3"/>
      <charset val="134"/>
      <scheme val="minor"/>
    </font>
    <font>
      <b/>
      <sz val="20"/>
      <name val="宋体"/>
      <family val="3"/>
      <charset val="134"/>
      <scheme val="minor"/>
    </font>
    <font>
      <b/>
      <sz val="11"/>
      <name val="宋体"/>
      <family val="3"/>
      <charset val="134"/>
      <scheme val="minor"/>
    </font>
    <font>
      <sz val="11"/>
      <color rgb="FFFF0000"/>
      <name val="宋体"/>
      <family val="3"/>
      <charset val="134"/>
      <scheme val="minor"/>
    </font>
    <font>
      <sz val="12"/>
      <color theme="1"/>
      <name val="宋体"/>
      <family val="3"/>
      <charset val="134"/>
      <scheme val="minor"/>
    </font>
  </fonts>
  <fills count="49">
    <fill>
      <patternFill patternType="none"/>
    </fill>
    <fill>
      <patternFill patternType="gray125"/>
    </fill>
    <fill>
      <patternFill patternType="solid">
        <fgColor theme="9" tint="0.79995117038483843"/>
        <bgColor indexed="64"/>
      </patternFill>
    </fill>
    <fill>
      <patternFill patternType="solid">
        <fgColor rgb="FFFFFF00"/>
        <bgColor indexed="64"/>
      </patternFill>
    </fill>
    <fill>
      <patternFill patternType="solid">
        <fgColor indexed="31"/>
        <bgColor indexed="64"/>
      </patternFill>
    </fill>
    <fill>
      <patternFill patternType="solid">
        <fgColor indexed="9"/>
        <bgColor indexed="64"/>
      </patternFill>
    </fill>
    <fill>
      <patternFill patternType="solid">
        <fgColor indexed="45"/>
        <bgColor indexed="64"/>
      </patternFill>
    </fill>
    <fill>
      <patternFill patternType="solid">
        <fgColor indexed="47"/>
        <bgColor indexed="64"/>
      </patternFill>
    </fill>
    <fill>
      <patternFill patternType="solid">
        <fgColor indexed="42"/>
        <bgColor indexed="64"/>
      </patternFill>
    </fill>
    <fill>
      <patternFill patternType="solid">
        <fgColor indexed="26"/>
        <bgColor indexed="64"/>
      </patternFill>
    </fill>
    <fill>
      <patternFill patternType="solid">
        <fgColor indexed="46"/>
        <bgColor indexed="64"/>
      </patternFill>
    </fill>
    <fill>
      <patternFill patternType="solid">
        <fgColor indexed="27"/>
        <bgColor indexed="64"/>
      </patternFill>
    </fill>
    <fill>
      <patternFill patternType="solid">
        <fgColor indexed="44"/>
        <bgColor indexed="64"/>
      </patternFill>
    </fill>
    <fill>
      <patternFill patternType="solid">
        <fgColor indexed="54"/>
        <bgColor indexed="64"/>
      </patternFill>
    </fill>
    <fill>
      <patternFill patternType="solid">
        <fgColor indexed="29"/>
        <bgColor indexed="64"/>
      </patternFill>
    </fill>
    <fill>
      <patternFill patternType="solid">
        <fgColor indexed="11"/>
        <bgColor indexed="64"/>
      </patternFill>
    </fill>
    <fill>
      <patternFill patternType="solid">
        <fgColor indexed="43"/>
        <bgColor indexed="64"/>
      </patternFill>
    </fill>
    <fill>
      <patternFill patternType="solid">
        <fgColor indexed="22"/>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30"/>
        <bgColor indexed="30"/>
      </patternFill>
    </fill>
    <fill>
      <patternFill patternType="solid">
        <fgColor indexed="47"/>
        <bgColor indexed="47"/>
      </patternFill>
    </fill>
    <fill>
      <patternFill patternType="solid">
        <fgColor indexed="44"/>
        <bgColor indexed="44"/>
      </patternFill>
    </fill>
    <fill>
      <patternFill patternType="solid">
        <fgColor indexed="27"/>
        <bgColor indexed="27"/>
      </patternFill>
    </fill>
    <fill>
      <patternFill patternType="solid">
        <fgColor indexed="54"/>
        <bgColor indexed="54"/>
      </patternFill>
    </fill>
    <fill>
      <patternFill patternType="solid">
        <fgColor indexed="53"/>
        <bgColor indexed="53"/>
      </patternFill>
    </fill>
    <fill>
      <patternFill patternType="solid">
        <fgColor indexed="22"/>
        <bgColor indexed="22"/>
      </patternFill>
    </fill>
    <fill>
      <patternFill patternType="solid">
        <fgColor indexed="55"/>
        <bgColor indexed="55"/>
      </patternFill>
    </fill>
    <fill>
      <patternFill patternType="solid">
        <fgColor indexed="25"/>
        <bgColor indexed="25"/>
      </patternFill>
    </fill>
    <fill>
      <patternFill patternType="solid">
        <fgColor indexed="51"/>
        <bgColor indexed="51"/>
      </patternFill>
    </fill>
    <fill>
      <patternFill patternType="solid">
        <fgColor indexed="45"/>
        <bgColor indexed="45"/>
      </patternFill>
    </fill>
    <fill>
      <patternFill patternType="solid">
        <fgColor indexed="49"/>
        <bgColor indexed="49"/>
      </patternFill>
    </fill>
    <fill>
      <patternFill patternType="solid">
        <fgColor indexed="29"/>
        <bgColor indexed="29"/>
      </patternFill>
    </fill>
    <fill>
      <patternFill patternType="solid">
        <fgColor indexed="26"/>
        <bgColor indexed="26"/>
      </patternFill>
    </fill>
    <fill>
      <patternFill patternType="solid">
        <fgColor indexed="43"/>
        <bgColor indexed="43"/>
      </patternFill>
    </fill>
    <fill>
      <patternFill patternType="solid">
        <fgColor indexed="52"/>
        <bgColor indexed="52"/>
      </patternFill>
    </fill>
    <fill>
      <patternFill patternType="solid">
        <fgColor indexed="42"/>
        <bgColor indexed="42"/>
      </patternFill>
    </fill>
    <fill>
      <patternFill patternType="solid">
        <fgColor indexed="55"/>
        <bgColor indexed="64"/>
      </patternFill>
    </fill>
    <fill>
      <patternFill patternType="lightUp">
        <fgColor indexed="9"/>
        <bgColor indexed="55"/>
      </patternFill>
    </fill>
    <fill>
      <patternFill patternType="lightUp">
        <fgColor indexed="9"/>
        <bgColor indexed="53"/>
      </patternFill>
    </fill>
    <fill>
      <patternFill patternType="lightUp">
        <fgColor indexed="9"/>
        <bgColor indexed="22"/>
      </patternFill>
    </fill>
    <fill>
      <patternFill patternType="solid">
        <fgColor indexed="62"/>
        <bgColor indexed="64"/>
      </patternFill>
    </fill>
    <fill>
      <patternFill patternType="solid">
        <fgColor indexed="10"/>
        <bgColor indexed="64"/>
      </patternFill>
    </fill>
    <fill>
      <patternFill patternType="solid">
        <fgColor indexed="53"/>
        <bgColor indexed="64"/>
      </patternFill>
    </fill>
    <fill>
      <patternFill patternType="solid">
        <fgColor indexed="57"/>
        <bgColor indexed="64"/>
      </patternFill>
    </fill>
    <fill>
      <patternFill patternType="solid">
        <fgColor theme="0"/>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top/>
      <bottom style="thin">
        <color auto="1"/>
      </bottom>
      <diagonal/>
    </border>
    <border>
      <left/>
      <right/>
      <top style="medium">
        <color auto="1"/>
      </top>
      <bottom style="medium">
        <color auto="1"/>
      </bottom>
      <diagonal/>
    </border>
    <border>
      <left/>
      <right/>
      <top style="thin">
        <color auto="1"/>
      </top>
      <bottom style="double">
        <color auto="1"/>
      </bottom>
      <diagonal/>
    </border>
    <border>
      <left/>
      <right/>
      <top/>
      <bottom style="thick">
        <color indexed="62"/>
      </bottom>
      <diagonal/>
    </border>
    <border>
      <left/>
      <right/>
      <top/>
      <bottom style="thick">
        <color indexed="54"/>
      </bottom>
      <diagonal/>
    </border>
    <border>
      <left/>
      <right/>
      <top/>
      <bottom style="thick">
        <color indexed="22"/>
      </bottom>
      <diagonal/>
    </border>
    <border>
      <left/>
      <right/>
      <top/>
      <bottom style="medium">
        <color indexed="30"/>
      </bottom>
      <diagonal/>
    </border>
    <border>
      <left/>
      <right/>
      <top/>
      <bottom style="medium">
        <color indexed="54"/>
      </bottom>
      <diagonal/>
    </border>
    <border>
      <left/>
      <right/>
      <top style="thin">
        <color indexed="62"/>
      </top>
      <bottom style="double">
        <color indexed="62"/>
      </bottom>
      <diagonal/>
    </border>
    <border>
      <left/>
      <right/>
      <top style="thin">
        <color indexed="54"/>
      </top>
      <bottom style="double">
        <color indexed="54"/>
      </bottom>
      <diagonal/>
    </border>
    <border>
      <left style="thin">
        <color indexed="23"/>
      </left>
      <right style="thin">
        <color indexed="23"/>
      </right>
      <top style="thin">
        <color indexed="23"/>
      </top>
      <bottom style="thin">
        <color indexed="23"/>
      </bottom>
      <diagonal/>
    </border>
    <border>
      <left style="thin">
        <color indexed="10"/>
      </left>
      <right style="thin">
        <color indexed="10"/>
      </right>
      <top style="thin">
        <color indexed="10"/>
      </top>
      <bottom style="thin">
        <color indexed="10"/>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s>
  <cellStyleXfs count="923">
    <xf numFmtId="0" fontId="0" fillId="0" borderId="0"/>
    <xf numFmtId="0" fontId="9" fillId="0" borderId="0"/>
    <xf numFmtId="0" fontId="9" fillId="0" borderId="0"/>
    <xf numFmtId="0" fontId="9" fillId="0" borderId="0"/>
    <xf numFmtId="0" fontId="10"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applyNumberFormat="0" applyFont="0" applyFill="0" applyBorder="0" applyAlignment="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ont="0" applyFill="0" applyBorder="0" applyAlignment="0"/>
    <xf numFmtId="0" fontId="10" fillId="0" borderId="0" applyNumberFormat="0" applyFont="0" applyFill="0" applyBorder="0" applyAlignment="0"/>
    <xf numFmtId="0" fontId="10" fillId="0" borderId="0" applyNumberFormat="0" applyFont="0" applyFill="0" applyBorder="0" applyAlignment="0"/>
    <xf numFmtId="0" fontId="10" fillId="0" borderId="0" applyNumberFormat="0" applyFont="0" applyFill="0" applyBorder="0" applyAlignment="0"/>
    <xf numFmtId="0" fontId="10" fillId="0" borderId="0" applyNumberFormat="0" applyFont="0" applyFill="0" applyBorder="0" applyAlignment="0"/>
    <xf numFmtId="0" fontId="10" fillId="0" borderId="0" applyNumberFormat="0" applyFont="0" applyFill="0" applyBorder="0" applyAlignment="0"/>
    <xf numFmtId="0" fontId="13" fillId="0" borderId="0"/>
    <xf numFmtId="0" fontId="14" fillId="0" borderId="0" applyNumberFormat="0" applyFont="0" applyFill="0" applyBorder="0" applyAlignment="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1" fillId="0" borderId="0"/>
    <xf numFmtId="0" fontId="12" fillId="0" borderId="0"/>
    <xf numFmtId="0" fontId="11" fillId="0" borderId="0" applyNumberFormat="0" applyFont="0" applyFill="0" applyBorder="0" applyAlignment="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11" fillId="0" borderId="0"/>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7"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9" fillId="18" borderId="0" applyNumberFormat="0" applyBorder="0" applyAlignment="0" applyProtection="0">
      <alignment vertical="center"/>
    </xf>
    <xf numFmtId="0" fontId="9" fillId="18" borderId="0" applyNumberFormat="0" applyBorder="0" applyAlignment="0" applyProtection="0">
      <alignment vertical="center"/>
    </xf>
    <xf numFmtId="0" fontId="9" fillId="7" borderId="0" applyNumberFormat="0" applyBorder="0" applyAlignment="0" applyProtection="0">
      <alignment vertical="center"/>
    </xf>
    <xf numFmtId="0" fontId="15" fillId="19" borderId="0" applyNumberFormat="0" applyBorder="0" applyAlignment="0" applyProtection="0">
      <alignment vertical="center"/>
    </xf>
    <xf numFmtId="0" fontId="15" fillId="19"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17" borderId="0" applyNumberFormat="0" applyBorder="0" applyAlignment="0" applyProtection="0">
      <alignment vertical="center"/>
    </xf>
    <xf numFmtId="0" fontId="15" fillId="21" borderId="0" applyNumberFormat="0" applyBorder="0" applyAlignment="0" applyProtection="0">
      <alignment vertical="center"/>
    </xf>
    <xf numFmtId="0" fontId="15" fillId="21" borderId="0" applyNumberFormat="0" applyBorder="0" applyAlignment="0" applyProtection="0">
      <alignment vertical="center"/>
    </xf>
    <xf numFmtId="0" fontId="15" fillId="13" borderId="0" applyNumberFormat="0" applyBorder="0" applyAlignment="0" applyProtection="0">
      <alignment vertical="center"/>
    </xf>
    <xf numFmtId="0" fontId="15" fillId="22" borderId="0" applyNumberFormat="0" applyBorder="0" applyAlignment="0" applyProtection="0">
      <alignment vertical="center"/>
    </xf>
    <xf numFmtId="0" fontId="15" fillId="22" borderId="0" applyNumberFormat="0" applyBorder="0" applyAlignment="0" applyProtection="0">
      <alignment vertical="center"/>
    </xf>
    <xf numFmtId="0" fontId="15" fillId="7" borderId="0" applyNumberFormat="0" applyBorder="0" applyAlignment="0" applyProtection="0">
      <alignment vertical="center"/>
    </xf>
    <xf numFmtId="0" fontId="16"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7" fillId="24" borderId="0" applyNumberFormat="0" applyBorder="0" applyAlignment="0" applyProtection="0"/>
    <xf numFmtId="0" fontId="17" fillId="29"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27" borderId="0" applyNumberFormat="0" applyBorder="0" applyAlignment="0" applyProtection="0"/>
    <xf numFmtId="0" fontId="17" fillId="24" borderId="0" applyNumberFormat="0" applyBorder="0" applyAlignment="0" applyProtection="0"/>
    <xf numFmtId="0" fontId="17" fillId="29"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7" fillId="24" borderId="0" applyNumberFormat="0" applyBorder="0" applyAlignment="0" applyProtection="0"/>
    <xf numFmtId="0" fontId="17" fillId="26" borderId="0" applyNumberFormat="0" applyBorder="0" applyAlignment="0" applyProtection="0"/>
    <xf numFmtId="0" fontId="16" fillId="26" borderId="0" applyNumberFormat="0" applyBorder="0" applyAlignment="0" applyProtection="0"/>
    <xf numFmtId="0" fontId="16" fillId="35" borderId="0" applyNumberFormat="0" applyBorder="0" applyAlignment="0" applyProtection="0"/>
    <xf numFmtId="0" fontId="17" fillId="24" borderId="0" applyNumberFormat="0" applyBorder="0" applyAlignment="0" applyProtection="0"/>
    <xf numFmtId="0" fontId="17" fillId="36"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178" fontId="18" fillId="0" borderId="0" applyFill="0" applyBorder="0" applyAlignment="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179" fontId="19" fillId="0" borderId="0"/>
    <xf numFmtId="43" fontId="11" fillId="0" borderId="0" applyFont="0" applyFill="0" applyBorder="0" applyAlignment="0" applyProtection="0"/>
    <xf numFmtId="180" fontId="11" fillId="0" borderId="0" applyFont="0" applyFill="0" applyBorder="0" applyAlignment="0" applyProtection="0"/>
    <xf numFmtId="181" fontId="11" fillId="0" borderId="0" applyFont="0" applyFill="0" applyBorder="0" applyAlignment="0" applyProtection="0"/>
    <xf numFmtId="182" fontId="19" fillId="0" borderId="0"/>
    <xf numFmtId="0" fontId="20" fillId="0" borderId="0" applyProtection="0"/>
    <xf numFmtId="183" fontId="19" fillId="0" borderId="0"/>
    <xf numFmtId="0" fontId="18"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2" fontId="20" fillId="0" borderId="0" applyProtection="0"/>
    <xf numFmtId="38" fontId="21" fillId="17" borderId="0" applyNumberFormat="0" applyBorder="0" applyAlignment="0" applyProtection="0"/>
    <xf numFmtId="0" fontId="22" fillId="0" borderId="10" applyNumberFormat="0" applyAlignment="0" applyProtection="0">
      <alignment horizontal="left" vertical="center"/>
    </xf>
    <xf numFmtId="0" fontId="22" fillId="0" borderId="3">
      <alignment horizontal="left" vertical="center"/>
    </xf>
    <xf numFmtId="0" fontId="23" fillId="0" borderId="0" applyProtection="0"/>
    <xf numFmtId="0" fontId="22" fillId="0" borderId="0" applyProtection="0"/>
    <xf numFmtId="10" fontId="21" fillId="5" borderId="1" applyNumberFormat="0" applyBorder="0" applyAlignment="0" applyProtection="0"/>
    <xf numFmtId="37" fontId="24" fillId="0" borderId="0"/>
    <xf numFmtId="0" fontId="25" fillId="0" borderId="0"/>
    <xf numFmtId="0" fontId="26" fillId="0" borderId="0"/>
    <xf numFmtId="0" fontId="27" fillId="0" borderId="0"/>
    <xf numFmtId="10" fontId="11" fillId="0" borderId="0" applyFont="0" applyFill="0" applyBorder="0" applyAlignment="0" applyProtection="0"/>
    <xf numFmtId="1" fontId="11" fillId="0" borderId="0"/>
    <xf numFmtId="0" fontId="10" fillId="0" borderId="0" applyNumberFormat="0" applyFill="0" applyBorder="0" applyAlignment="0" applyProtection="0"/>
    <xf numFmtId="0" fontId="20" fillId="0" borderId="11" applyProtection="0"/>
    <xf numFmtId="9" fontId="10" fillId="0" borderId="0" applyFont="0" applyFill="0" applyBorder="0" applyAlignment="0" applyProtection="0">
      <alignment vertical="center"/>
    </xf>
    <xf numFmtId="9" fontId="10" fillId="0" borderId="0" applyFont="0" applyFill="0" applyBorder="0" applyAlignment="0" applyProtection="0">
      <alignment vertical="center"/>
    </xf>
    <xf numFmtId="9" fontId="10" fillId="0" borderId="0" applyFont="0" applyFill="0" applyBorder="0" applyAlignment="0" applyProtection="0">
      <alignment vertical="center"/>
    </xf>
    <xf numFmtId="9" fontId="10" fillId="0" borderId="0" applyFont="0" applyFill="0" applyBorder="0" applyAlignment="0" applyProtection="0">
      <alignment vertical="center"/>
    </xf>
    <xf numFmtId="9" fontId="10" fillId="0" borderId="0" applyFont="0" applyFill="0" applyBorder="0" applyAlignment="0" applyProtection="0">
      <alignment vertical="center"/>
    </xf>
    <xf numFmtId="9" fontId="10" fillId="0" borderId="0" applyFont="0" applyFill="0" applyBorder="0" applyAlignment="0" applyProtection="0">
      <alignment vertical="center"/>
    </xf>
    <xf numFmtId="9" fontId="10" fillId="0" borderId="0" applyFont="0" applyFill="0" applyBorder="0" applyAlignment="0" applyProtection="0">
      <alignment vertical="center"/>
    </xf>
    <xf numFmtId="9" fontId="10" fillId="0" borderId="0" applyFont="0" applyFill="0" applyBorder="0" applyAlignment="0" applyProtection="0">
      <alignment vertical="center"/>
    </xf>
    <xf numFmtId="9" fontId="10" fillId="0" borderId="0" applyFont="0" applyFill="0" applyBorder="0" applyAlignment="0" applyProtection="0">
      <alignment vertical="center"/>
    </xf>
    <xf numFmtId="9" fontId="10" fillId="0" borderId="0" applyFont="0" applyFill="0" applyBorder="0" applyAlignment="0" applyProtection="0">
      <alignment vertical="center"/>
    </xf>
    <xf numFmtId="9" fontId="10" fillId="0" borderId="0" applyFont="0" applyFill="0" applyBorder="0" applyAlignment="0" applyProtection="0">
      <alignment vertical="center"/>
    </xf>
    <xf numFmtId="9" fontId="10" fillId="0" borderId="0" applyFont="0" applyFill="0" applyBorder="0" applyAlignment="0" applyProtection="0">
      <alignment vertical="center"/>
    </xf>
    <xf numFmtId="9" fontId="10" fillId="0" borderId="0" applyFont="0" applyFill="0" applyBorder="0" applyAlignment="0" applyProtection="0">
      <alignment vertical="center"/>
    </xf>
    <xf numFmtId="9" fontId="10" fillId="0" borderId="0" applyFont="0" applyFill="0" applyBorder="0" applyAlignment="0" applyProtection="0">
      <alignment vertical="center"/>
    </xf>
    <xf numFmtId="9" fontId="10" fillId="0" borderId="0" applyFont="0" applyFill="0" applyBorder="0" applyAlignment="0" applyProtection="0">
      <alignment vertical="center"/>
    </xf>
    <xf numFmtId="9" fontId="10" fillId="0" borderId="0" applyFont="0" applyFill="0" applyBorder="0" applyAlignment="0" applyProtection="0">
      <alignment vertical="center"/>
    </xf>
    <xf numFmtId="9" fontId="10" fillId="0" borderId="0" applyFont="0" applyFill="0" applyBorder="0" applyAlignment="0" applyProtection="0">
      <alignment vertical="center"/>
    </xf>
    <xf numFmtId="9" fontId="10" fillId="0" borderId="0" applyFont="0" applyFill="0" applyBorder="0" applyAlignment="0" applyProtection="0">
      <alignment vertical="center"/>
    </xf>
    <xf numFmtId="9" fontId="10" fillId="0" borderId="0" applyFont="0" applyFill="0" applyBorder="0" applyAlignment="0" applyProtection="0">
      <alignment vertical="center"/>
    </xf>
    <xf numFmtId="9" fontId="10" fillId="0" borderId="0" applyFont="0" applyFill="0" applyBorder="0" applyAlignment="0" applyProtection="0">
      <alignment vertical="center"/>
    </xf>
    <xf numFmtId="9" fontId="10" fillId="0" borderId="0" applyFont="0" applyFill="0" applyBorder="0" applyAlignment="0" applyProtection="0">
      <alignment vertical="center"/>
    </xf>
    <xf numFmtId="9" fontId="10" fillId="0" borderId="0" applyFont="0" applyFill="0" applyBorder="0" applyAlignment="0" applyProtection="0">
      <alignment vertical="center"/>
    </xf>
    <xf numFmtId="9" fontId="10" fillId="0" borderId="0" applyFont="0" applyFill="0" applyBorder="0" applyAlignment="0" applyProtection="0">
      <alignment vertical="center"/>
    </xf>
    <xf numFmtId="9" fontId="10" fillId="0" borderId="0" applyFont="0" applyFill="0" applyBorder="0" applyAlignment="0" applyProtection="0">
      <alignment vertical="center"/>
    </xf>
    <xf numFmtId="0" fontId="28" fillId="0" borderId="12" applyNumberFormat="0" applyFill="0" applyAlignment="0" applyProtection="0">
      <alignment vertical="center"/>
    </xf>
    <xf numFmtId="0" fontId="28" fillId="0" borderId="12" applyNumberFormat="0" applyFill="0" applyAlignment="0" applyProtection="0">
      <alignment vertical="center"/>
    </xf>
    <xf numFmtId="0" fontId="29" fillId="0" borderId="13" applyNumberFormat="0" applyFill="0" applyAlignment="0" applyProtection="0">
      <alignment vertical="center"/>
    </xf>
    <xf numFmtId="0" fontId="30" fillId="0" borderId="14" applyNumberFormat="0" applyFill="0" applyAlignment="0" applyProtection="0">
      <alignment vertical="center"/>
    </xf>
    <xf numFmtId="0" fontId="30" fillId="0" borderId="14" applyNumberFormat="0" applyFill="0" applyAlignment="0" applyProtection="0">
      <alignment vertical="center"/>
    </xf>
    <xf numFmtId="0" fontId="31" fillId="0" borderId="13" applyNumberFormat="0" applyFill="0" applyAlignment="0" applyProtection="0">
      <alignment vertical="center"/>
    </xf>
    <xf numFmtId="0" fontId="32" fillId="0" borderId="15" applyNumberFormat="0" applyFill="0" applyAlignment="0" applyProtection="0">
      <alignment vertical="center"/>
    </xf>
    <xf numFmtId="0" fontId="32" fillId="0" borderId="15" applyNumberFormat="0" applyFill="0" applyAlignment="0" applyProtection="0">
      <alignment vertical="center"/>
    </xf>
    <xf numFmtId="0" fontId="33" fillId="0" borderId="16" applyNumberFormat="0" applyFill="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1">
      <alignment horizontal="distributed" vertical="center" wrapText="1"/>
    </xf>
    <xf numFmtId="0" fontId="36" fillId="0" borderId="1">
      <alignment horizontal="distributed" vertical="center" wrapText="1"/>
    </xf>
    <xf numFmtId="0" fontId="36" fillId="0" borderId="1">
      <alignment horizontal="distributed" vertical="center" wrapText="1"/>
    </xf>
    <xf numFmtId="0" fontId="36" fillId="0" borderId="1">
      <alignment horizontal="distributed" vertical="center" wrapText="1"/>
    </xf>
    <xf numFmtId="0" fontId="36" fillId="0" borderId="1">
      <alignment horizontal="distributed" vertical="center" wrapText="1"/>
    </xf>
    <xf numFmtId="0" fontId="36" fillId="0" borderId="1">
      <alignment horizontal="distributed" vertical="center" wrapText="1"/>
    </xf>
    <xf numFmtId="0" fontId="36" fillId="0" borderId="1">
      <alignment horizontal="distributed" vertical="center" wrapText="1"/>
    </xf>
    <xf numFmtId="0" fontId="36" fillId="0" borderId="1">
      <alignment horizontal="distributed" vertical="center" wrapText="1"/>
    </xf>
    <xf numFmtId="0" fontId="36" fillId="0" borderId="1">
      <alignment horizontal="distributed" vertical="center" wrapText="1"/>
    </xf>
    <xf numFmtId="0" fontId="36" fillId="0" borderId="1">
      <alignment horizontal="distributed" vertical="center" wrapText="1"/>
    </xf>
    <xf numFmtId="0" fontId="37" fillId="6" borderId="0" applyNumberFormat="0" applyBorder="0" applyAlignment="0" applyProtection="0">
      <alignment vertical="center"/>
    </xf>
    <xf numFmtId="0" fontId="37" fillId="6" borderId="0" applyNumberFormat="0" applyBorder="0" applyAlignment="0" applyProtection="0">
      <alignment vertical="center"/>
    </xf>
    <xf numFmtId="0" fontId="38" fillId="6" borderId="0" applyNumberFormat="0" applyBorder="0" applyAlignment="0" applyProtection="0">
      <alignment vertical="center"/>
    </xf>
    <xf numFmtId="0" fontId="37" fillId="6" borderId="0" applyNumberFormat="0" applyBorder="0" applyAlignment="0" applyProtection="0">
      <alignment vertical="center"/>
    </xf>
    <xf numFmtId="0" fontId="37" fillId="6" borderId="0" applyNumberFormat="0" applyBorder="0" applyAlignment="0" applyProtection="0">
      <alignment vertical="center"/>
    </xf>
    <xf numFmtId="0" fontId="37" fillId="6" borderId="0" applyNumberFormat="0" applyBorder="0" applyAlignment="0" applyProtection="0">
      <alignment vertical="center"/>
    </xf>
    <xf numFmtId="0" fontId="39" fillId="36" borderId="0" applyNumberFormat="0" applyBorder="0" applyAlignment="0" applyProtection="0"/>
    <xf numFmtId="0" fontId="40" fillId="10" borderId="0" applyNumberFormat="0" applyBorder="0" applyAlignment="0" applyProtection="0">
      <alignment vertical="center"/>
    </xf>
    <xf numFmtId="0" fontId="37" fillId="10" borderId="0" applyNumberFormat="0" applyBorder="0" applyAlignment="0" applyProtection="0">
      <alignment vertical="center"/>
    </xf>
    <xf numFmtId="0" fontId="37" fillId="10" borderId="0" applyNumberFormat="0" applyBorder="0" applyAlignment="0" applyProtection="0">
      <alignment vertical="center"/>
    </xf>
    <xf numFmtId="0" fontId="37" fillId="10" borderId="0" applyNumberFormat="0" applyBorder="0" applyAlignment="0" applyProtection="0">
      <alignment vertical="center"/>
    </xf>
    <xf numFmtId="0" fontId="37" fillId="10" borderId="0" applyNumberFormat="0" applyBorder="0" applyAlignment="0" applyProtection="0">
      <alignment vertical="center"/>
    </xf>
    <xf numFmtId="0" fontId="40" fillId="10" borderId="0" applyNumberFormat="0" applyBorder="0" applyAlignment="0" applyProtection="0">
      <alignment vertical="center"/>
    </xf>
    <xf numFmtId="0" fontId="39" fillId="33" borderId="0" applyNumberFormat="0" applyBorder="0" applyAlignment="0" applyProtection="0"/>
    <xf numFmtId="0" fontId="37" fillId="10" borderId="0" applyNumberFormat="0" applyBorder="0" applyAlignment="0" applyProtection="0">
      <alignment vertical="center"/>
    </xf>
    <xf numFmtId="0" fontId="37" fillId="6" borderId="0" applyNumberFormat="0" applyBorder="0" applyAlignment="0" applyProtection="0">
      <alignment vertical="center"/>
    </xf>
    <xf numFmtId="0" fontId="37" fillId="6" borderId="0" applyNumberFormat="0" applyBorder="0" applyAlignment="0" applyProtection="0">
      <alignment vertical="center"/>
    </xf>
    <xf numFmtId="0" fontId="37" fillId="6" borderId="0" applyNumberFormat="0" applyBorder="0" applyAlignment="0" applyProtection="0">
      <alignment vertical="center"/>
    </xf>
    <xf numFmtId="0" fontId="37" fillId="6" borderId="0" applyNumberFormat="0" applyBorder="0" applyAlignment="0" applyProtection="0">
      <alignment vertical="center"/>
    </xf>
    <xf numFmtId="0" fontId="37" fillId="6" borderId="0" applyNumberFormat="0" applyBorder="0" applyAlignment="0" applyProtection="0">
      <alignment vertical="center"/>
    </xf>
    <xf numFmtId="0" fontId="37" fillId="6" borderId="0" applyNumberFormat="0" applyBorder="0" applyAlignment="0" applyProtection="0">
      <alignment vertical="center"/>
    </xf>
    <xf numFmtId="0" fontId="37" fillId="10" borderId="0" applyNumberFormat="0" applyBorder="0" applyAlignment="0" applyProtection="0">
      <alignment vertical="center"/>
    </xf>
    <xf numFmtId="0" fontId="37" fillId="6" borderId="0" applyNumberFormat="0" applyBorder="0" applyAlignment="0" applyProtection="0">
      <alignment vertical="center"/>
    </xf>
    <xf numFmtId="0" fontId="37" fillId="6" borderId="0" applyNumberFormat="0" applyBorder="0" applyAlignment="0" applyProtection="0">
      <alignment vertical="center"/>
    </xf>
    <xf numFmtId="0" fontId="40" fillId="6" borderId="0" applyNumberFormat="0" applyBorder="0" applyAlignment="0" applyProtection="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1"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xf numFmtId="0" fontId="36" fillId="0" borderId="0"/>
    <xf numFmtId="0" fontId="36" fillId="0" borderId="0"/>
    <xf numFmtId="0" fontId="36" fillId="0" borderId="0"/>
    <xf numFmtId="0" fontId="36" fillId="0" borderId="0"/>
    <xf numFmtId="0" fontId="36" fillId="0" borderId="0"/>
    <xf numFmtId="0" fontId="10" fillId="0" borderId="0"/>
    <xf numFmtId="0" fontId="9"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top"/>
    </xf>
    <xf numFmtId="0" fontId="10" fillId="0" borderId="0">
      <alignment vertical="center"/>
    </xf>
    <xf numFmtId="0" fontId="41" fillId="0" borderId="0">
      <alignment vertical="center"/>
    </xf>
    <xf numFmtId="0" fontId="10"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9" fillId="0" borderId="0">
      <alignment vertical="center"/>
    </xf>
    <xf numFmtId="0" fontId="9" fillId="0" borderId="0">
      <alignment vertical="center"/>
    </xf>
    <xf numFmtId="0" fontId="9"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9"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9" fillId="0" borderId="0">
      <alignment vertical="center"/>
    </xf>
    <xf numFmtId="0" fontId="10" fillId="0" borderId="0"/>
    <xf numFmtId="0" fontId="10" fillId="0" borderId="0"/>
    <xf numFmtId="0" fontId="10" fillId="0" borderId="0"/>
    <xf numFmtId="0" fontId="10" fillId="0" borderId="0"/>
    <xf numFmtId="0" fontId="9" fillId="0" borderId="0">
      <alignment vertical="center"/>
    </xf>
    <xf numFmtId="0" fontId="41" fillId="0" borderId="0"/>
    <xf numFmtId="0" fontId="41"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41" fillId="0" borderId="0"/>
    <xf numFmtId="0" fontId="41" fillId="0" borderId="0"/>
    <xf numFmtId="0" fontId="41" fillId="0" borderId="0"/>
    <xf numFmtId="0" fontId="41" fillId="0" borderId="0"/>
    <xf numFmtId="0" fontId="9"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41" fillId="0" borderId="0"/>
    <xf numFmtId="0" fontId="41" fillId="0" borderId="0"/>
    <xf numFmtId="0" fontId="41" fillId="0" borderId="0"/>
    <xf numFmtId="0" fontId="41" fillId="0" borderId="0"/>
    <xf numFmtId="0" fontId="9"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4"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9"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4"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4" fillId="0" borderId="0"/>
    <xf numFmtId="0" fontId="10" fillId="0" borderId="0">
      <alignment vertical="center"/>
    </xf>
    <xf numFmtId="0" fontId="9"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4"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4" fillId="0" borderId="0"/>
    <xf numFmtId="0" fontId="10" fillId="0" borderId="0">
      <alignment vertical="center"/>
    </xf>
    <xf numFmtId="0" fontId="9"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xf numFmtId="0" fontId="41"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41" fillId="0" borderId="0"/>
    <xf numFmtId="0" fontId="41" fillId="0" borderId="0"/>
    <xf numFmtId="0" fontId="41" fillId="0" borderId="0"/>
    <xf numFmtId="0" fontId="41" fillId="0" borderId="0"/>
    <xf numFmtId="0" fontId="9" fillId="0" borderId="0">
      <alignment vertical="center"/>
    </xf>
    <xf numFmtId="0" fontId="10" fillId="0" borderId="0"/>
    <xf numFmtId="0" fontId="10" fillId="0" borderId="0"/>
    <xf numFmtId="0" fontId="10" fillId="0" borderId="0"/>
    <xf numFmtId="0" fontId="10" fillId="0" borderId="0"/>
    <xf numFmtId="0" fontId="10" fillId="0" borderId="0"/>
    <xf numFmtId="0" fontId="41" fillId="0" borderId="0">
      <alignment vertical="center"/>
    </xf>
    <xf numFmtId="0" fontId="10"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9"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0" fillId="0" borderId="0">
      <alignment vertical="center"/>
    </xf>
    <xf numFmtId="0" fontId="9"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9"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pplyNumberFormat="0" applyFont="0" applyFill="0" applyBorder="0" applyAlignment="0"/>
    <xf numFmtId="0" fontId="10" fillId="0" borderId="0" applyNumberFormat="0" applyFont="0" applyFill="0" applyBorder="0" applyAlignment="0"/>
    <xf numFmtId="0" fontId="10" fillId="0" borderId="0" applyNumberFormat="0" applyFont="0" applyFill="0" applyBorder="0" applyAlignment="0"/>
    <xf numFmtId="0" fontId="10" fillId="0" borderId="0" applyNumberFormat="0" applyFont="0" applyFill="0" applyBorder="0" applyAlignment="0"/>
    <xf numFmtId="0" fontId="10" fillId="0" borderId="0" applyNumberFormat="0" applyFont="0" applyFill="0" applyBorder="0" applyAlignment="0"/>
    <xf numFmtId="0" fontId="10" fillId="0" borderId="0" applyNumberFormat="0" applyFont="0" applyFill="0" applyBorder="0" applyAlignment="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xf numFmtId="0" fontId="9"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1" fillId="0" borderId="0"/>
    <xf numFmtId="0" fontId="9" fillId="0" borderId="0">
      <alignment vertical="center"/>
    </xf>
    <xf numFmtId="0" fontId="11" fillId="0" borderId="0"/>
    <xf numFmtId="0" fontId="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10" fillId="0" borderId="0"/>
    <xf numFmtId="0" fontId="10" fillId="0" borderId="0"/>
    <xf numFmtId="0" fontId="10" fillId="0" borderId="0"/>
    <xf numFmtId="0" fontId="10" fillId="0" borderId="0"/>
    <xf numFmtId="0" fontId="10" fillId="0" borderId="0"/>
    <xf numFmtId="0" fontId="11" fillId="0" borderId="0"/>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10" fillId="0" borderId="0" applyNumberFormat="0" applyFill="0" applyBorder="0" applyAlignment="0" applyProtection="0"/>
    <xf numFmtId="9" fontId="43" fillId="0" borderId="0" applyFont="0" applyFill="0" applyBorder="0" applyAlignment="0" applyProtection="0"/>
    <xf numFmtId="0" fontId="44" fillId="8" borderId="0" applyNumberFormat="0" applyBorder="0" applyAlignment="0" applyProtection="0">
      <alignment vertical="center"/>
    </xf>
    <xf numFmtId="0" fontId="44" fillId="8" borderId="0" applyNumberFormat="0" applyBorder="0" applyAlignment="0" applyProtection="0">
      <alignment vertical="center"/>
    </xf>
    <xf numFmtId="0" fontId="44" fillId="8" borderId="0" applyNumberFormat="0" applyBorder="0" applyAlignment="0" applyProtection="0">
      <alignment vertical="center"/>
    </xf>
    <xf numFmtId="0" fontId="44" fillId="8" borderId="0" applyNumberFormat="0" applyBorder="0" applyAlignment="0" applyProtection="0">
      <alignment vertical="center"/>
    </xf>
    <xf numFmtId="0" fontId="45" fillId="39" borderId="0" applyNumberFormat="0" applyBorder="0" applyAlignment="0" applyProtection="0"/>
    <xf numFmtId="0" fontId="45"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5" fillId="11" borderId="0" applyNumberFormat="0" applyBorder="0" applyAlignment="0" applyProtection="0">
      <alignment vertical="center"/>
    </xf>
    <xf numFmtId="0" fontId="45" fillId="39" borderId="0" applyNumberFormat="0" applyBorder="0" applyAlignment="0" applyProtection="0"/>
    <xf numFmtId="0" fontId="44" fillId="11" borderId="0" applyNumberFormat="0" applyBorder="0" applyAlignment="0" applyProtection="0">
      <alignment vertical="center"/>
    </xf>
    <xf numFmtId="0" fontId="44" fillId="8" borderId="0" applyNumberFormat="0" applyBorder="0" applyAlignment="0" applyProtection="0">
      <alignment vertical="center"/>
    </xf>
    <xf numFmtId="0" fontId="44" fillId="8" borderId="0" applyNumberFormat="0" applyBorder="0" applyAlignment="0" applyProtection="0">
      <alignment vertical="center"/>
    </xf>
    <xf numFmtId="0" fontId="44" fillId="8" borderId="0" applyNumberFormat="0" applyBorder="0" applyAlignment="0" applyProtection="0">
      <alignment vertical="center"/>
    </xf>
    <xf numFmtId="0" fontId="44" fillId="11" borderId="0" applyNumberFormat="0" applyBorder="0" applyAlignment="0" applyProtection="0">
      <alignment vertical="center"/>
    </xf>
    <xf numFmtId="0" fontId="44" fillId="8" borderId="0" applyNumberFormat="0" applyBorder="0" applyAlignment="0" applyProtection="0">
      <alignment vertical="center"/>
    </xf>
    <xf numFmtId="0" fontId="44" fillId="8" borderId="0" applyNumberFormat="0" applyBorder="0" applyAlignment="0" applyProtection="0">
      <alignment vertical="center"/>
    </xf>
    <xf numFmtId="0" fontId="45" fillId="8" borderId="0" applyNumberFormat="0" applyBorder="0" applyAlignment="0" applyProtection="0">
      <alignment vertical="center"/>
    </xf>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7" fillId="0" borderId="17" applyNumberFormat="0" applyFill="0" applyAlignment="0" applyProtection="0">
      <alignment vertical="center"/>
    </xf>
    <xf numFmtId="0" fontId="47" fillId="0" borderId="17" applyNumberFormat="0" applyFill="0" applyAlignment="0" applyProtection="0">
      <alignment vertical="center"/>
    </xf>
    <xf numFmtId="0" fontId="47" fillId="0" borderId="18" applyNumberFormat="0" applyFill="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84" fontId="48" fillId="0" borderId="0" applyFont="0" applyFill="0" applyBorder="0" applyAlignment="0" applyProtection="0"/>
    <xf numFmtId="185" fontId="48" fillId="0" borderId="0" applyFont="0" applyFill="0" applyBorder="0" applyAlignment="0" applyProtection="0"/>
    <xf numFmtId="176" fontId="10" fillId="0" borderId="0" applyFont="0" applyFill="0" applyBorder="0" applyAlignment="0" applyProtection="0">
      <alignment vertical="center"/>
    </xf>
    <xf numFmtId="176" fontId="10" fillId="0" borderId="0" applyFont="0" applyFill="0" applyBorder="0" applyAlignment="0" applyProtection="0">
      <alignment vertical="center"/>
    </xf>
    <xf numFmtId="176" fontId="10" fillId="0" borderId="0" applyFont="0" applyFill="0" applyBorder="0" applyAlignment="0" applyProtection="0">
      <alignment vertical="center"/>
    </xf>
    <xf numFmtId="176" fontId="10" fillId="0" borderId="0" applyFont="0" applyFill="0" applyBorder="0" applyAlignment="0" applyProtection="0">
      <alignment vertical="center"/>
    </xf>
    <xf numFmtId="176" fontId="10" fillId="0" borderId="0" applyFont="0" applyFill="0" applyBorder="0" applyAlignment="0" applyProtection="0">
      <alignment vertical="center"/>
    </xf>
    <xf numFmtId="176" fontId="10" fillId="0" borderId="0" applyFont="0" applyFill="0" applyBorder="0" applyAlignment="0" applyProtection="0">
      <alignment vertical="center"/>
    </xf>
    <xf numFmtId="176" fontId="10" fillId="0" borderId="0" applyFont="0" applyFill="0" applyBorder="0" applyAlignment="0" applyProtection="0">
      <alignment vertical="center"/>
    </xf>
    <xf numFmtId="176" fontId="10" fillId="0" borderId="0" applyFont="0" applyFill="0" applyBorder="0" applyAlignment="0" applyProtection="0">
      <alignment vertical="center"/>
    </xf>
    <xf numFmtId="176" fontId="10" fillId="0" borderId="0" applyFont="0" applyFill="0" applyBorder="0" applyAlignment="0" applyProtection="0">
      <alignment vertical="center"/>
    </xf>
    <xf numFmtId="176" fontId="10" fillId="0" borderId="0" applyFont="0" applyFill="0" applyBorder="0" applyAlignment="0" applyProtection="0">
      <alignment vertical="center"/>
    </xf>
    <xf numFmtId="176" fontId="10" fillId="0" borderId="0" applyFont="0" applyFill="0" applyBorder="0" applyAlignment="0" applyProtection="0">
      <alignment vertical="center"/>
    </xf>
    <xf numFmtId="176" fontId="10" fillId="0" borderId="0" applyFont="0" applyFill="0" applyBorder="0" applyAlignment="0" applyProtection="0">
      <alignment vertical="center"/>
    </xf>
    <xf numFmtId="176" fontId="10" fillId="0" borderId="0" applyFont="0" applyFill="0" applyBorder="0" applyAlignment="0" applyProtection="0">
      <alignment vertical="center"/>
    </xf>
    <xf numFmtId="176" fontId="10" fillId="0" borderId="0" applyFont="0" applyFill="0" applyBorder="0" applyAlignment="0" applyProtection="0">
      <alignment vertical="center"/>
    </xf>
    <xf numFmtId="176" fontId="10" fillId="0" borderId="0" applyFont="0" applyFill="0" applyBorder="0" applyAlignment="0" applyProtection="0">
      <alignment vertical="center"/>
    </xf>
    <xf numFmtId="176" fontId="10" fillId="0" borderId="0" applyFont="0" applyFill="0" applyBorder="0" applyAlignment="0" applyProtection="0">
      <alignment vertical="center"/>
    </xf>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0" fontId="49" fillId="17" borderId="19" applyNumberFormat="0" applyAlignment="0" applyProtection="0">
      <alignment vertical="center"/>
    </xf>
    <xf numFmtId="0" fontId="49" fillId="17" borderId="19" applyNumberFormat="0" applyAlignment="0" applyProtection="0">
      <alignment vertical="center"/>
    </xf>
    <xf numFmtId="0" fontId="49" fillId="5" borderId="20" applyNumberFormat="0" applyAlignment="0" applyProtection="0">
      <alignment vertical="center"/>
    </xf>
    <xf numFmtId="0" fontId="50" fillId="40" borderId="21" applyNumberFormat="0" applyAlignment="0" applyProtection="0">
      <alignment vertical="center"/>
    </xf>
    <xf numFmtId="0" fontId="50" fillId="40" borderId="21" applyNumberFormat="0" applyAlignment="0" applyProtection="0">
      <alignment vertical="center"/>
    </xf>
    <xf numFmtId="0" fontId="50" fillId="40" borderId="21" applyNumberFormat="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5" fillId="0" borderId="22" applyNumberFormat="0" applyFill="0" applyAlignment="0" applyProtection="0">
      <alignment vertical="center"/>
    </xf>
    <xf numFmtId="0" fontId="55" fillId="0" borderId="22" applyNumberFormat="0" applyFill="0" applyAlignment="0" applyProtection="0">
      <alignment vertical="center"/>
    </xf>
    <xf numFmtId="0" fontId="55" fillId="0" borderId="22" applyNumberFormat="0" applyFill="0" applyAlignment="0" applyProtection="0">
      <alignment vertical="center"/>
    </xf>
    <xf numFmtId="187" fontId="13" fillId="0" borderId="0" applyFont="0" applyFill="0" applyBorder="0" applyAlignment="0" applyProtection="0"/>
    <xf numFmtId="188" fontId="13" fillId="0" borderId="0" applyFont="0" applyFill="0" applyBorder="0" applyAlignment="0" applyProtection="0"/>
    <xf numFmtId="189" fontId="13" fillId="0" borderId="0" applyFont="0" applyFill="0" applyBorder="0" applyAlignment="0" applyProtection="0"/>
    <xf numFmtId="190" fontId="13" fillId="0" borderId="0" applyFont="0" applyFill="0" applyBorder="0" applyAlignment="0" applyProtection="0"/>
    <xf numFmtId="0" fontId="19" fillId="0" borderId="0"/>
    <xf numFmtId="41" fontId="19" fillId="0" borderId="0" applyFont="0" applyFill="0" applyBorder="0" applyAlignment="0" applyProtection="0"/>
    <xf numFmtId="43" fontId="19"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191" fontId="9"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191" fontId="41"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192" fontId="48" fillId="0" borderId="0" applyFont="0" applyFill="0" applyBorder="0" applyAlignment="0" applyProtection="0"/>
    <xf numFmtId="193" fontId="48" fillId="0" borderId="0" applyFont="0" applyFill="0" applyBorder="0" applyAlignment="0" applyProtection="0"/>
    <xf numFmtId="43" fontId="10" fillId="0" borderId="0" applyFont="0" applyFill="0" applyBorder="0" applyAlignment="0" applyProtection="0"/>
    <xf numFmtId="0" fontId="43" fillId="0" borderId="0"/>
    <xf numFmtId="0" fontId="56" fillId="41" borderId="0" applyNumberFormat="0" applyBorder="0" applyAlignment="0" applyProtection="0"/>
    <xf numFmtId="0" fontId="56" fillId="42" borderId="0" applyNumberFormat="0" applyBorder="0" applyAlignment="0" applyProtection="0"/>
    <xf numFmtId="0" fontId="56" fillId="43" borderId="0" applyNumberFormat="0" applyBorder="0" applyAlignment="0" applyProtection="0"/>
    <xf numFmtId="0" fontId="15" fillId="44" borderId="0" applyNumberFormat="0" applyBorder="0" applyAlignment="0" applyProtection="0">
      <alignment vertical="center"/>
    </xf>
    <xf numFmtId="0" fontId="15" fillId="44" borderId="0" applyNumberFormat="0" applyBorder="0" applyAlignment="0" applyProtection="0">
      <alignment vertical="center"/>
    </xf>
    <xf numFmtId="0" fontId="15" fillId="13" borderId="0" applyNumberFormat="0" applyBorder="0" applyAlignment="0" applyProtection="0">
      <alignment vertical="center"/>
    </xf>
    <xf numFmtId="0" fontId="15" fillId="45" borderId="0" applyNumberFormat="0" applyBorder="0" applyAlignment="0" applyProtection="0">
      <alignment vertical="center"/>
    </xf>
    <xf numFmtId="0" fontId="15" fillId="45" borderId="0" applyNumberFormat="0" applyBorder="0" applyAlignment="0" applyProtection="0">
      <alignment vertical="center"/>
    </xf>
    <xf numFmtId="0" fontId="15" fillId="46" borderId="0" applyNumberFormat="0" applyBorder="0" applyAlignment="0" applyProtection="0">
      <alignment vertical="center"/>
    </xf>
    <xf numFmtId="0" fontId="15" fillId="47" borderId="0" applyNumberFormat="0" applyBorder="0" applyAlignment="0" applyProtection="0">
      <alignment vertical="center"/>
    </xf>
    <xf numFmtId="0" fontId="15" fillId="47" borderId="0" applyNumberFormat="0" applyBorder="0" applyAlignment="0" applyProtection="0">
      <alignment vertical="center"/>
    </xf>
    <xf numFmtId="0" fontId="15" fillId="47"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45" borderId="0" applyNumberFormat="0" applyBorder="0" applyAlignment="0" applyProtection="0">
      <alignment vertical="center"/>
    </xf>
    <xf numFmtId="0" fontId="15" fillId="21" borderId="0" applyNumberFormat="0" applyBorder="0" applyAlignment="0" applyProtection="0">
      <alignment vertical="center"/>
    </xf>
    <xf numFmtId="0" fontId="15" fillId="21" borderId="0" applyNumberFormat="0" applyBorder="0" applyAlignment="0" applyProtection="0">
      <alignment vertical="center"/>
    </xf>
    <xf numFmtId="0" fontId="15" fillId="21" borderId="0" applyNumberFormat="0" applyBorder="0" applyAlignment="0" applyProtection="0">
      <alignment vertical="center"/>
    </xf>
    <xf numFmtId="0" fontId="15" fillId="46" borderId="0" applyNumberFormat="0" applyBorder="0" applyAlignment="0" applyProtection="0">
      <alignment vertical="center"/>
    </xf>
    <xf numFmtId="0" fontId="15" fillId="46" borderId="0" applyNumberFormat="0" applyBorder="0" applyAlignment="0" applyProtection="0">
      <alignment vertical="center"/>
    </xf>
    <xf numFmtId="0" fontId="15" fillId="46" borderId="0" applyNumberFormat="0" applyBorder="0" applyAlignment="0" applyProtection="0">
      <alignment vertical="center"/>
    </xf>
    <xf numFmtId="0" fontId="57" fillId="16" borderId="0" applyNumberFormat="0" applyBorder="0" applyAlignment="0" applyProtection="0">
      <alignment vertical="center"/>
    </xf>
    <xf numFmtId="0" fontId="57" fillId="16" borderId="0" applyNumberFormat="0" applyBorder="0" applyAlignment="0" applyProtection="0">
      <alignment vertical="center"/>
    </xf>
    <xf numFmtId="0" fontId="57" fillId="16" borderId="0" applyNumberFormat="0" applyBorder="0" applyAlignment="0" applyProtection="0">
      <alignment vertical="center"/>
    </xf>
    <xf numFmtId="0" fontId="58" fillId="17" borderId="23" applyNumberFormat="0" applyAlignment="0" applyProtection="0">
      <alignment vertical="center"/>
    </xf>
    <xf numFmtId="0" fontId="58" fillId="17" borderId="23" applyNumberFormat="0" applyAlignment="0" applyProtection="0">
      <alignment vertical="center"/>
    </xf>
    <xf numFmtId="0" fontId="58" fillId="5" borderId="23" applyNumberFormat="0" applyAlignment="0" applyProtection="0">
      <alignment vertical="center"/>
    </xf>
    <xf numFmtId="0" fontId="59" fillId="7" borderId="19" applyNumberFormat="0" applyAlignment="0" applyProtection="0">
      <alignment vertical="center"/>
    </xf>
    <xf numFmtId="0" fontId="59" fillId="7" borderId="19" applyNumberFormat="0" applyAlignment="0" applyProtection="0">
      <alignment vertical="center"/>
    </xf>
    <xf numFmtId="0" fontId="59" fillId="7" borderId="20" applyNumberFormat="0" applyAlignment="0" applyProtection="0">
      <alignment vertical="center"/>
    </xf>
    <xf numFmtId="1" fontId="36" fillId="0" borderId="1">
      <alignment vertical="center"/>
      <protection locked="0"/>
    </xf>
    <xf numFmtId="1" fontId="36" fillId="0" borderId="1">
      <alignment vertical="center"/>
      <protection locked="0"/>
    </xf>
    <xf numFmtId="1" fontId="36" fillId="0" borderId="1">
      <alignment vertical="center"/>
      <protection locked="0"/>
    </xf>
    <xf numFmtId="1" fontId="36" fillId="0" borderId="1">
      <alignment vertical="center"/>
      <protection locked="0"/>
    </xf>
    <xf numFmtId="1" fontId="36" fillId="0" borderId="1">
      <alignment vertical="center"/>
      <protection locked="0"/>
    </xf>
    <xf numFmtId="1" fontId="36" fillId="0" borderId="1">
      <alignment vertical="center"/>
      <protection locked="0"/>
    </xf>
    <xf numFmtId="1" fontId="36" fillId="0" borderId="1">
      <alignment vertical="center"/>
      <protection locked="0"/>
    </xf>
    <xf numFmtId="1" fontId="36" fillId="0" borderId="1">
      <alignment vertical="center"/>
      <protection locked="0"/>
    </xf>
    <xf numFmtId="1" fontId="36" fillId="0" borderId="1">
      <alignment vertical="center"/>
      <protection locked="0"/>
    </xf>
    <xf numFmtId="1" fontId="36" fillId="0" borderId="1">
      <alignment vertical="center"/>
      <protection locked="0"/>
    </xf>
    <xf numFmtId="0" fontId="60" fillId="0" borderId="0"/>
    <xf numFmtId="194" fontId="36" fillId="0" borderId="1">
      <alignment vertical="center"/>
      <protection locked="0"/>
    </xf>
    <xf numFmtId="194" fontId="36" fillId="0" borderId="1">
      <alignment vertical="center"/>
      <protection locked="0"/>
    </xf>
    <xf numFmtId="194" fontId="36" fillId="0" borderId="1">
      <alignment vertical="center"/>
      <protection locked="0"/>
    </xf>
    <xf numFmtId="194" fontId="36" fillId="0" borderId="1">
      <alignment vertical="center"/>
      <protection locked="0"/>
    </xf>
    <xf numFmtId="194" fontId="36" fillId="0" borderId="1">
      <alignment vertical="center"/>
      <protection locked="0"/>
    </xf>
    <xf numFmtId="194" fontId="36" fillId="0" borderId="1">
      <alignment vertical="center"/>
      <protection locked="0"/>
    </xf>
    <xf numFmtId="194" fontId="36" fillId="0" borderId="1">
      <alignment vertical="center"/>
      <protection locked="0"/>
    </xf>
    <xf numFmtId="194" fontId="36" fillId="0" borderId="1">
      <alignment vertical="center"/>
      <protection locked="0"/>
    </xf>
    <xf numFmtId="194" fontId="36" fillId="0" borderId="1">
      <alignment vertical="center"/>
      <protection locked="0"/>
    </xf>
    <xf numFmtId="194" fontId="36" fillId="0" borderId="1">
      <alignment vertical="center"/>
      <protection locked="0"/>
    </xf>
    <xf numFmtId="0" fontId="18" fillId="0" borderId="0">
      <alignment vertical="top"/>
    </xf>
    <xf numFmtId="0" fontId="11" fillId="0" borderId="0" applyNumberFormat="0" applyFont="0" applyFill="0" applyBorder="0" applyAlignment="0"/>
    <xf numFmtId="0" fontId="11" fillId="0" borderId="0"/>
    <xf numFmtId="0" fontId="12" fillId="0" borderId="0"/>
    <xf numFmtId="0" fontId="11" fillId="0" borderId="0"/>
    <xf numFmtId="0" fontId="10" fillId="9" borderId="24" applyNumberFormat="0" applyFont="0" applyAlignment="0" applyProtection="0">
      <alignment vertical="center"/>
    </xf>
    <xf numFmtId="0" fontId="10" fillId="9" borderId="24" applyNumberFormat="0" applyFont="0" applyAlignment="0" applyProtection="0">
      <alignment vertical="center"/>
    </xf>
    <xf numFmtId="0" fontId="10" fillId="9" borderId="24" applyNumberFormat="0" applyFont="0" applyAlignment="0" applyProtection="0">
      <alignment vertical="center"/>
    </xf>
    <xf numFmtId="0" fontId="10" fillId="9" borderId="24" applyNumberFormat="0" applyFont="0" applyAlignment="0" applyProtection="0">
      <alignment vertical="center"/>
    </xf>
    <xf numFmtId="0" fontId="10" fillId="9" borderId="24" applyNumberFormat="0" applyFont="0" applyAlignment="0" applyProtection="0">
      <alignment vertical="center"/>
    </xf>
    <xf numFmtId="0" fontId="10" fillId="9" borderId="24" applyNumberFormat="0" applyFont="0" applyAlignment="0" applyProtection="0">
      <alignment vertical="center"/>
    </xf>
    <xf numFmtId="0" fontId="10" fillId="9" borderId="24" applyNumberFormat="0" applyFont="0" applyAlignment="0" applyProtection="0">
      <alignment vertical="center"/>
    </xf>
    <xf numFmtId="0" fontId="10" fillId="9" borderId="24" applyNumberFormat="0" applyFont="0" applyAlignment="0" applyProtection="0">
      <alignment vertical="center"/>
    </xf>
    <xf numFmtId="0" fontId="10" fillId="9" borderId="24" applyNumberFormat="0" applyFont="0" applyAlignment="0" applyProtection="0">
      <alignment vertical="center"/>
    </xf>
    <xf numFmtId="0" fontId="10" fillId="9" borderId="24" applyNumberFormat="0" applyFont="0" applyAlignment="0" applyProtection="0">
      <alignment vertical="center"/>
    </xf>
    <xf numFmtId="0" fontId="10" fillId="9" borderId="24" applyNumberFormat="0" applyFont="0" applyAlignment="0" applyProtection="0">
      <alignment vertical="center"/>
    </xf>
    <xf numFmtId="0" fontId="10" fillId="9" borderId="24" applyNumberFormat="0" applyFont="0" applyAlignment="0" applyProtection="0">
      <alignment vertical="center"/>
    </xf>
    <xf numFmtId="0" fontId="11" fillId="9" borderId="24" applyNumberFormat="0" applyFont="0" applyAlignment="0" applyProtection="0">
      <alignment vertical="center"/>
    </xf>
    <xf numFmtId="38" fontId="61" fillId="0" borderId="0" applyFont="0" applyFill="0" applyBorder="0" applyAlignment="0" applyProtection="0"/>
    <xf numFmtId="40" fontId="61" fillId="0" borderId="0" applyFont="0" applyFill="0" applyBorder="0" applyAlignment="0" applyProtection="0"/>
    <xf numFmtId="0" fontId="61" fillId="0" borderId="0" applyFont="0" applyFill="0" applyBorder="0" applyAlignment="0" applyProtection="0"/>
    <xf numFmtId="0" fontId="61" fillId="0" borderId="0" applyFont="0" applyFill="0" applyBorder="0" applyAlignment="0" applyProtection="0"/>
    <xf numFmtId="0" fontId="62" fillId="0" borderId="0"/>
    <xf numFmtId="0" fontId="10" fillId="0" borderId="0">
      <alignment vertical="center"/>
    </xf>
  </cellStyleXfs>
  <cellXfs count="162">
    <xf numFmtId="0" fontId="0" fillId="0" borderId="0" xfId="0"/>
    <xf numFmtId="0" fontId="2" fillId="0" borderId="0" xfId="0" applyFont="1" applyFill="1" applyBorder="1"/>
    <xf numFmtId="0" fontId="1" fillId="0" borderId="0" xfId="0" applyFont="1" applyFill="1" applyBorder="1"/>
    <xf numFmtId="0" fontId="4" fillId="0" borderId="1" xfId="0" applyFont="1" applyFill="1" applyBorder="1" applyAlignment="1">
      <alignment horizontal="center" vertical="center"/>
    </xf>
    <xf numFmtId="199" fontId="4" fillId="0" borderId="1" xfId="0" applyNumberFormat="1" applyFont="1" applyFill="1" applyBorder="1" applyAlignment="1">
      <alignment horizontal="center" vertical="center" wrapText="1"/>
    </xf>
    <xf numFmtId="200" fontId="1" fillId="0" borderId="1" xfId="0" applyNumberFormat="1" applyFont="1" applyFill="1" applyBorder="1" applyAlignment="1">
      <alignment horizontal="left" vertical="center" wrapText="1"/>
    </xf>
    <xf numFmtId="198" fontId="1" fillId="0" borderId="1" xfId="0" applyNumberFormat="1" applyFont="1" applyFill="1" applyBorder="1" applyAlignment="1">
      <alignment horizontal="right" vertical="center"/>
    </xf>
    <xf numFmtId="200" fontId="1" fillId="0" borderId="1" xfId="0" applyNumberFormat="1" applyFont="1" applyFill="1" applyBorder="1" applyAlignment="1">
      <alignment horizontal="left" vertical="center" wrapText="1" indent="1"/>
    </xf>
    <xf numFmtId="0" fontId="1" fillId="0" borderId="1" xfId="0" applyFont="1" applyFill="1" applyBorder="1" applyAlignment="1">
      <alignment vertical="center" wrapText="1"/>
    </xf>
    <xf numFmtId="0" fontId="1" fillId="0" borderId="1" xfId="0" applyFont="1" applyFill="1" applyBorder="1"/>
    <xf numFmtId="198" fontId="1" fillId="0" borderId="1" xfId="0" applyNumberFormat="1" applyFont="1" applyFill="1" applyBorder="1" applyAlignment="1">
      <alignment horizontal="right"/>
    </xf>
    <xf numFmtId="200" fontId="2" fillId="0" borderId="1" xfId="0" applyNumberFormat="1" applyFont="1" applyFill="1" applyBorder="1" applyAlignment="1">
      <alignment horizontal="left" vertical="center"/>
    </xf>
    <xf numFmtId="198" fontId="2" fillId="0" borderId="1" xfId="0" applyNumberFormat="1" applyFont="1" applyFill="1" applyBorder="1" applyAlignment="1">
      <alignment horizontal="right" vertical="center"/>
    </xf>
    <xf numFmtId="200" fontId="2" fillId="0" borderId="1" xfId="0" applyNumberFormat="1" applyFont="1" applyFill="1" applyBorder="1" applyAlignment="1">
      <alignment horizontal="left" vertical="center" wrapText="1"/>
    </xf>
    <xf numFmtId="200" fontId="1" fillId="0" borderId="1" xfId="0" applyNumberFormat="1" applyFont="1" applyFill="1" applyBorder="1" applyAlignment="1">
      <alignment horizontal="left" vertical="center" indent="1"/>
    </xf>
    <xf numFmtId="200" fontId="2" fillId="0" borderId="1" xfId="0" applyNumberFormat="1" applyFont="1" applyFill="1" applyBorder="1" applyAlignment="1">
      <alignment horizontal="center" vertical="center"/>
    </xf>
    <xf numFmtId="198" fontId="1" fillId="0" borderId="1" xfId="0" applyNumberFormat="1" applyFont="1" applyFill="1" applyBorder="1"/>
    <xf numFmtId="0" fontId="1" fillId="0" borderId="0" xfId="0" applyFont="1" applyFill="1" applyBorder="1" applyAlignment="1">
      <alignment horizontal="right" vertical="center"/>
    </xf>
    <xf numFmtId="198" fontId="5" fillId="0" borderId="1" xfId="0" applyNumberFormat="1" applyFont="1" applyFill="1" applyBorder="1" applyAlignment="1">
      <alignment horizontal="right" vertical="center"/>
    </xf>
    <xf numFmtId="200" fontId="2" fillId="0" borderId="1" xfId="0" applyNumberFormat="1" applyFont="1" applyFill="1" applyBorder="1" applyAlignment="1">
      <alignment vertical="center"/>
    </xf>
    <xf numFmtId="198" fontId="4" fillId="0" borderId="1" xfId="0" applyNumberFormat="1" applyFont="1" applyFill="1" applyBorder="1" applyAlignment="1">
      <alignment horizontal="right" vertical="center"/>
    </xf>
    <xf numFmtId="200" fontId="1" fillId="0" borderId="0" xfId="0" applyNumberFormat="1" applyFont="1" applyFill="1" applyBorder="1"/>
    <xf numFmtId="0" fontId="6" fillId="0" borderId="1" xfId="0" applyFont="1" applyFill="1" applyBorder="1" applyAlignment="1">
      <alignment vertical="center" wrapText="1"/>
    </xf>
    <xf numFmtId="198" fontId="1" fillId="0" borderId="0" xfId="0" applyNumberFormat="1" applyFont="1" applyFill="1" applyBorder="1"/>
    <xf numFmtId="0" fontId="7" fillId="0" borderId="0" xfId="0" applyFont="1" applyFill="1" applyBorder="1" applyAlignment="1">
      <alignment horizontal="center" vertical="center"/>
    </xf>
    <xf numFmtId="0" fontId="2" fillId="0" borderId="1" xfId="0" applyFont="1" applyFill="1" applyBorder="1" applyAlignment="1">
      <alignment vertical="center" wrapText="1"/>
    </xf>
    <xf numFmtId="0" fontId="2" fillId="0" borderId="1" xfId="0" applyFont="1" applyFill="1" applyBorder="1"/>
    <xf numFmtId="0" fontId="1" fillId="0" borderId="1" xfId="0" applyFont="1" applyFill="1" applyBorder="1" applyAlignment="1">
      <alignment horizontal="right"/>
    </xf>
    <xf numFmtId="0" fontId="2" fillId="0" borderId="1" xfId="0" applyFont="1" applyFill="1" applyBorder="1" applyAlignment="1">
      <alignment vertical="center"/>
    </xf>
    <xf numFmtId="200"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xf>
    <xf numFmtId="0" fontId="1" fillId="0" borderId="1" xfId="0" applyFont="1" applyFill="1" applyBorder="1" applyAlignment="1">
      <alignment horizontal="left" vertical="center" wrapText="1" indent="1"/>
    </xf>
    <xf numFmtId="0" fontId="1" fillId="0" borderId="1" xfId="0" applyFont="1" applyFill="1" applyBorder="1" applyAlignment="1">
      <alignment horizontal="left" vertical="center" indent="1" shrinkToFit="1"/>
    </xf>
    <xf numFmtId="0" fontId="2" fillId="0" borderId="1" xfId="0" applyFont="1" applyFill="1" applyBorder="1" applyAlignment="1">
      <alignment horizontal="center" vertical="center" wrapText="1"/>
    </xf>
    <xf numFmtId="200" fontId="2" fillId="0" borderId="1" xfId="0" applyNumberFormat="1" applyFont="1" applyFill="1" applyBorder="1" applyAlignment="1">
      <alignment horizontal="center" vertical="center" wrapText="1"/>
    </xf>
    <xf numFmtId="0" fontId="4" fillId="0" borderId="0" xfId="0" applyFont="1" applyFill="1" applyBorder="1" applyAlignment="1">
      <alignment horizontal="center" vertical="center"/>
    </xf>
    <xf numFmtId="199" fontId="4" fillId="0" borderId="0" xfId="0" applyNumberFormat="1" applyFont="1" applyFill="1" applyBorder="1" applyAlignment="1">
      <alignment horizontal="center" vertical="center" wrapText="1"/>
    </xf>
    <xf numFmtId="0" fontId="1" fillId="0" borderId="9" xfId="0" applyFont="1" applyFill="1" applyBorder="1" applyAlignment="1">
      <alignment horizontal="center"/>
    </xf>
    <xf numFmtId="198" fontId="1" fillId="2" borderId="0" xfId="0" applyNumberFormat="1" applyFont="1" applyFill="1" applyBorder="1" applyAlignment="1">
      <alignment horizontal="center"/>
    </xf>
    <xf numFmtId="198" fontId="1" fillId="2" borderId="0" xfId="0" applyNumberFormat="1" applyFont="1" applyFill="1" applyBorder="1"/>
    <xf numFmtId="198" fontId="5" fillId="0" borderId="0" xfId="0" applyNumberFormat="1" applyFont="1" applyFill="1" applyBorder="1" applyAlignment="1">
      <alignment horizontal="right" vertical="center"/>
    </xf>
    <xf numFmtId="0" fontId="1" fillId="3" borderId="0" xfId="0" applyFont="1" applyFill="1" applyBorder="1"/>
    <xf numFmtId="198" fontId="4" fillId="0" borderId="0" xfId="0" applyNumberFormat="1" applyFont="1" applyFill="1" applyBorder="1" applyAlignment="1">
      <alignment horizontal="right" vertical="center"/>
    </xf>
    <xf numFmtId="198" fontId="1" fillId="0" borderId="0" xfId="0" applyNumberFormat="1" applyFont="1" applyFill="1" applyBorder="1" applyAlignment="1">
      <alignment vertical="center"/>
    </xf>
    <xf numFmtId="0" fontId="1" fillId="0" borderId="0" xfId="0" applyFont="1" applyFill="1" applyBorder="1" applyAlignment="1">
      <alignment horizontal="center"/>
    </xf>
    <xf numFmtId="198" fontId="1" fillId="0" borderId="0" xfId="0" applyNumberFormat="1" applyFont="1" applyFill="1" applyBorder="1" applyAlignment="1"/>
    <xf numFmtId="0" fontId="1" fillId="0" borderId="25" xfId="0" applyFont="1" applyFill="1" applyBorder="1"/>
    <xf numFmtId="0" fontId="2" fillId="0" borderId="25" xfId="0" applyFont="1" applyFill="1" applyBorder="1"/>
    <xf numFmtId="0" fontId="1" fillId="0" borderId="25" xfId="0" applyFont="1" applyFill="1" applyBorder="1" applyAlignment="1">
      <alignment vertical="center"/>
    </xf>
    <xf numFmtId="198" fontId="1" fillId="0" borderId="25" xfId="0" applyNumberFormat="1" applyFont="1" applyFill="1" applyBorder="1" applyAlignment="1">
      <alignment horizontal="right" vertical="center"/>
    </xf>
    <xf numFmtId="0" fontId="1" fillId="0" borderId="25" xfId="0" applyFont="1" applyFill="1" applyBorder="1" applyAlignment="1">
      <alignment vertical="center" wrapText="1"/>
    </xf>
    <xf numFmtId="200" fontId="65" fillId="0" borderId="26" xfId="0" applyNumberFormat="1" applyFont="1" applyFill="1" applyBorder="1" applyAlignment="1">
      <alignment horizontal="left" vertical="center" wrapText="1" indent="1"/>
    </xf>
    <xf numFmtId="198" fontId="65" fillId="0" borderId="26" xfId="0" applyNumberFormat="1" applyFont="1" applyFill="1" applyBorder="1" applyAlignment="1">
      <alignment horizontal="right" vertical="center"/>
    </xf>
    <xf numFmtId="200" fontId="65" fillId="0" borderId="1" xfId="0" applyNumberFormat="1" applyFont="1" applyFill="1" applyBorder="1" applyAlignment="1">
      <alignment horizontal="left" vertical="center" wrapText="1"/>
    </xf>
    <xf numFmtId="200" fontId="65" fillId="0" borderId="1" xfId="0" applyNumberFormat="1" applyFont="1" applyFill="1" applyBorder="1" applyAlignment="1">
      <alignment horizontal="left" vertical="center" wrapText="1" indent="1"/>
    </xf>
    <xf numFmtId="200" fontId="65" fillId="0" borderId="25" xfId="0" applyNumberFormat="1" applyFont="1" applyFill="1" applyBorder="1" applyAlignment="1">
      <alignment horizontal="left" vertical="center" wrapText="1"/>
    </xf>
    <xf numFmtId="200" fontId="1" fillId="0" borderId="25" xfId="0" applyNumberFormat="1" applyFont="1" applyFill="1" applyBorder="1" applyAlignment="1">
      <alignment horizontal="left" vertical="center" wrapText="1" indent="1"/>
    </xf>
    <xf numFmtId="200" fontId="1" fillId="0" borderId="25" xfId="0" applyNumberFormat="1" applyFont="1" applyFill="1" applyBorder="1" applyAlignment="1">
      <alignment vertical="center" wrapText="1"/>
    </xf>
    <xf numFmtId="0" fontId="67" fillId="48" borderId="25" xfId="0" applyFont="1" applyFill="1" applyBorder="1" applyAlignment="1">
      <alignment horizontal="center" vertical="center" wrapText="1"/>
    </xf>
    <xf numFmtId="0" fontId="6" fillId="0" borderId="0" xfId="0" applyFont="1" applyFill="1" applyAlignment="1">
      <alignment vertical="center"/>
    </xf>
    <xf numFmtId="0" fontId="6" fillId="0" borderId="0" xfId="0" applyNumberFormat="1" applyFont="1" applyFill="1" applyAlignment="1">
      <alignment horizontal="center" vertical="center" wrapText="1"/>
    </xf>
    <xf numFmtId="0" fontId="6" fillId="0" borderId="0" xfId="0" applyFont="1" applyFill="1" applyAlignment="1">
      <alignment horizontal="center" vertical="center" wrapText="1"/>
    </xf>
    <xf numFmtId="195" fontId="6" fillId="0" borderId="0" xfId="0" applyNumberFormat="1" applyFont="1" applyFill="1" applyAlignment="1">
      <alignment horizontal="center" vertical="center"/>
    </xf>
    <xf numFmtId="198" fontId="6" fillId="0" borderId="0" xfId="0" applyNumberFormat="1" applyFont="1" applyFill="1" applyAlignment="1">
      <alignment horizontal="center" vertical="center"/>
    </xf>
    <xf numFmtId="197" fontId="6" fillId="0" borderId="0" xfId="0" applyNumberFormat="1" applyFont="1" applyFill="1" applyAlignment="1">
      <alignment horizontal="center" vertical="center"/>
    </xf>
    <xf numFmtId="0" fontId="6" fillId="0" borderId="1" xfId="0"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195" fontId="6" fillId="0" borderId="1" xfId="0" applyNumberFormat="1" applyFont="1" applyFill="1" applyBorder="1" applyAlignment="1">
      <alignment horizontal="center" vertical="center"/>
    </xf>
    <xf numFmtId="198" fontId="6" fillId="0" borderId="1" xfId="0" applyNumberFormat="1" applyFont="1" applyFill="1" applyBorder="1" applyAlignment="1">
      <alignment horizontal="center" vertical="center"/>
    </xf>
    <xf numFmtId="199" fontId="6" fillId="0" borderId="1" xfId="0" applyNumberFormat="1" applyFont="1" applyFill="1" applyBorder="1" applyAlignment="1">
      <alignment horizontal="center" vertical="center" wrapText="1"/>
    </xf>
    <xf numFmtId="0" fontId="67" fillId="0" borderId="1" xfId="0" applyFont="1" applyFill="1" applyBorder="1" applyAlignment="1">
      <alignment horizontal="center" vertical="center"/>
    </xf>
    <xf numFmtId="0" fontId="6" fillId="0" borderId="25" xfId="0" applyNumberFormat="1" applyFont="1" applyFill="1" applyBorder="1" applyAlignment="1">
      <alignment horizontal="center" vertical="center" wrapText="1"/>
    </xf>
    <xf numFmtId="0" fontId="6" fillId="0" borderId="25" xfId="0" applyFont="1" applyFill="1" applyBorder="1" applyAlignment="1">
      <alignment horizontal="center" vertical="center" wrapText="1"/>
    </xf>
    <xf numFmtId="197" fontId="6" fillId="0" borderId="25" xfId="0" applyNumberFormat="1" applyFont="1" applyFill="1" applyBorder="1" applyAlignment="1">
      <alignment horizontal="center" vertical="center"/>
    </xf>
    <xf numFmtId="201" fontId="6" fillId="0" borderId="25" xfId="0" applyNumberFormat="1" applyFont="1" applyFill="1" applyBorder="1" applyAlignment="1">
      <alignment horizontal="center" vertical="center"/>
    </xf>
    <xf numFmtId="197" fontId="6" fillId="0" borderId="1" xfId="642" applyNumberFormat="1" applyFont="1" applyFill="1" applyBorder="1" applyAlignment="1">
      <alignment horizontal="center" vertical="center" wrapText="1"/>
    </xf>
    <xf numFmtId="0" fontId="6" fillId="0" borderId="25" xfId="0" applyFont="1" applyFill="1" applyBorder="1" applyAlignment="1">
      <alignment horizontal="center" vertical="center"/>
    </xf>
    <xf numFmtId="199" fontId="6" fillId="0" borderId="25" xfId="0" applyNumberFormat="1" applyFont="1" applyFill="1" applyBorder="1" applyAlignment="1">
      <alignment horizontal="center" vertical="center" wrapText="1"/>
    </xf>
    <xf numFmtId="0" fontId="6" fillId="0" borderId="25" xfId="0" applyFont="1" applyFill="1" applyBorder="1" applyAlignment="1">
      <alignment vertical="center" wrapText="1"/>
    </xf>
    <xf numFmtId="197" fontId="6" fillId="0" borderId="1" xfId="0" applyNumberFormat="1" applyFont="1" applyFill="1" applyBorder="1" applyAlignment="1">
      <alignment horizontal="center" vertical="center"/>
    </xf>
    <xf numFmtId="201" fontId="6" fillId="0" borderId="1" xfId="0" applyNumberFormat="1" applyFont="1" applyFill="1" applyBorder="1" applyAlignment="1">
      <alignment horizontal="center" vertical="center"/>
    </xf>
    <xf numFmtId="0" fontId="6" fillId="0" borderId="0" xfId="0" applyFont="1" applyFill="1" applyBorder="1" applyAlignment="1">
      <alignment horizontal="center" vertical="center" wrapText="1"/>
    </xf>
    <xf numFmtId="197" fontId="6" fillId="0" borderId="25" xfId="642" applyNumberFormat="1" applyFont="1" applyFill="1" applyBorder="1" applyAlignment="1">
      <alignment horizontal="center" vertical="center" wrapText="1"/>
    </xf>
    <xf numFmtId="199" fontId="6" fillId="0" borderId="0" xfId="0" applyNumberFormat="1" applyFont="1" applyFill="1" applyBorder="1" applyAlignment="1">
      <alignment horizontal="center" vertical="center"/>
    </xf>
    <xf numFmtId="199" fontId="6" fillId="0" borderId="0" xfId="0" applyNumberFormat="1" applyFont="1" applyFill="1" applyAlignment="1">
      <alignment vertical="center"/>
    </xf>
    <xf numFmtId="195" fontId="6" fillId="0" borderId="0" xfId="0" applyNumberFormat="1" applyFont="1" applyFill="1" applyAlignment="1">
      <alignment vertical="center"/>
    </xf>
    <xf numFmtId="0" fontId="6" fillId="0" borderId="3" xfId="0" applyNumberFormat="1" applyFont="1" applyFill="1" applyBorder="1" applyAlignment="1">
      <alignment horizontal="center" vertical="center" wrapText="1"/>
    </xf>
    <xf numFmtId="197" fontId="6" fillId="0" borderId="1" xfId="0" applyNumberFormat="1" applyFont="1" applyFill="1" applyBorder="1" applyAlignment="1">
      <alignment horizontal="center" vertical="center" wrapText="1"/>
    </xf>
    <xf numFmtId="196" fontId="69" fillId="0" borderId="1" xfId="0" applyNumberFormat="1" applyFont="1" applyFill="1" applyBorder="1" applyAlignment="1">
      <alignment horizontal="center" vertical="center"/>
    </xf>
    <xf numFmtId="201" fontId="6" fillId="0" borderId="0" xfId="0" applyNumberFormat="1" applyFont="1" applyFill="1" applyAlignment="1">
      <alignment horizontal="center" vertical="center"/>
    </xf>
    <xf numFmtId="0" fontId="6" fillId="0" borderId="0" xfId="0" applyFont="1" applyFill="1" applyAlignment="1">
      <alignment horizontal="center" vertical="center"/>
    </xf>
    <xf numFmtId="196" fontId="6" fillId="0" borderId="0" xfId="0" applyNumberFormat="1" applyFont="1" applyFill="1" applyAlignment="1">
      <alignment horizontal="center" vertical="center"/>
    </xf>
    <xf numFmtId="196" fontId="6" fillId="0" borderId="1" xfId="0" applyNumberFormat="1" applyFont="1" applyFill="1" applyBorder="1" applyAlignment="1">
      <alignment horizontal="center" vertical="center"/>
    </xf>
    <xf numFmtId="0" fontId="6" fillId="0" borderId="0" xfId="0" applyFont="1" applyFill="1"/>
    <xf numFmtId="198" fontId="36" fillId="0" borderId="1" xfId="0" applyNumberFormat="1" applyFont="1" applyFill="1" applyBorder="1" applyAlignment="1">
      <alignment horizontal="center" vertical="center" wrapText="1" shrinkToFit="1"/>
    </xf>
    <xf numFmtId="197" fontId="69" fillId="0" borderId="1" xfId="0" applyNumberFormat="1" applyFont="1" applyFill="1" applyBorder="1" applyAlignment="1">
      <alignment horizontal="center" vertical="center"/>
    </xf>
    <xf numFmtId="0" fontId="6" fillId="0" borderId="1" xfId="0" applyFont="1" applyFill="1" applyBorder="1" applyAlignment="1">
      <alignment vertical="center"/>
    </xf>
    <xf numFmtId="195" fontId="10" fillId="0" borderId="0" xfId="0" applyNumberFormat="1" applyFont="1" applyFill="1" applyBorder="1" applyAlignment="1">
      <alignment horizontal="center" vertical="center"/>
    </xf>
    <xf numFmtId="0" fontId="70" fillId="0" borderId="0" xfId="0" applyFont="1" applyFill="1" applyAlignment="1">
      <alignment vertical="center"/>
    </xf>
    <xf numFmtId="0" fontId="0" fillId="0" borderId="25" xfId="0" applyNumberFormat="1" applyFont="1" applyFill="1" applyBorder="1" applyAlignment="1">
      <alignment horizontal="center" vertical="center" wrapText="1"/>
    </xf>
    <xf numFmtId="197" fontId="0" fillId="0" borderId="25" xfId="0" applyNumberFormat="1" applyFont="1" applyFill="1" applyBorder="1" applyAlignment="1">
      <alignment horizontal="center" vertical="center"/>
    </xf>
    <xf numFmtId="201" fontId="0" fillId="0" borderId="25" xfId="0" applyNumberFormat="1" applyFont="1" applyFill="1" applyBorder="1" applyAlignment="1">
      <alignment horizontal="center" vertical="center"/>
    </xf>
    <xf numFmtId="197" fontId="0" fillId="0" borderId="25" xfId="642" applyNumberFormat="1" applyFont="1" applyFill="1" applyBorder="1" applyAlignment="1">
      <alignment horizontal="center" vertical="center" wrapText="1"/>
    </xf>
    <xf numFmtId="0" fontId="0" fillId="0" borderId="0" xfId="0" applyFont="1" applyFill="1" applyAlignment="1">
      <alignment vertical="center"/>
    </xf>
    <xf numFmtId="0" fontId="8" fillId="0" borderId="25" xfId="0" applyFont="1" applyFill="1" applyBorder="1" applyAlignment="1">
      <alignment horizontal="left" vertical="center" wrapText="1"/>
    </xf>
    <xf numFmtId="0" fontId="6" fillId="0" borderId="25" xfId="0" applyFont="1" applyFill="1" applyBorder="1" applyAlignment="1">
      <alignment horizontal="left" vertical="center" wrapText="1"/>
    </xf>
    <xf numFmtId="0" fontId="0" fillId="0" borderId="25" xfId="0" applyFont="1" applyFill="1" applyBorder="1" applyAlignment="1">
      <alignment horizontal="left" vertical="center" wrapText="1"/>
    </xf>
    <xf numFmtId="198" fontId="36" fillId="0" borderId="25" xfId="922" applyNumberFormat="1" applyFont="1" applyFill="1" applyBorder="1" applyAlignment="1">
      <alignment horizontal="center" vertical="center" wrapText="1"/>
    </xf>
    <xf numFmtId="0" fontId="8" fillId="0" borderId="0" xfId="0" applyFont="1" applyFill="1" applyAlignment="1">
      <alignment vertical="center"/>
    </xf>
    <xf numFmtId="0" fontId="0" fillId="0" borderId="25" xfId="0" applyFont="1" applyFill="1" applyBorder="1" applyAlignment="1">
      <alignment horizontal="center" vertical="center" wrapText="1"/>
    </xf>
    <xf numFmtId="0" fontId="71" fillId="0" borderId="25" xfId="0" applyFont="1" applyFill="1" applyBorder="1" applyAlignment="1">
      <alignment horizontal="center" vertical="center" wrapText="1"/>
    </xf>
    <xf numFmtId="197" fontId="0" fillId="0" borderId="25" xfId="0" applyNumberFormat="1" applyFont="1" applyFill="1" applyBorder="1" applyAlignment="1">
      <alignment horizontal="center" vertical="center" wrapText="1"/>
    </xf>
    <xf numFmtId="195" fontId="0" fillId="0" borderId="25" xfId="0" applyNumberFormat="1" applyFont="1" applyFill="1" applyBorder="1" applyAlignment="1">
      <alignment horizontal="center" vertical="center"/>
    </xf>
    <xf numFmtId="199" fontId="0" fillId="0" borderId="25" xfId="0" applyNumberFormat="1" applyFont="1" applyFill="1" applyBorder="1" applyAlignment="1">
      <alignment horizontal="center" vertical="center"/>
    </xf>
    <xf numFmtId="199" fontId="0" fillId="0" borderId="25" xfId="0" applyNumberFormat="1" applyFont="1" applyFill="1" applyBorder="1" applyAlignment="1">
      <alignment horizontal="center" vertical="center" wrapText="1"/>
    </xf>
    <xf numFmtId="0" fontId="0" fillId="0" borderId="1" xfId="0" applyNumberFormat="1" applyFont="1" applyFill="1" applyBorder="1" applyAlignment="1">
      <alignment horizontal="center" vertical="center" wrapText="1"/>
    </xf>
    <xf numFmtId="0" fontId="0" fillId="0" borderId="3"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67" fillId="48" borderId="1" xfId="0" applyFont="1" applyFill="1" applyBorder="1" applyAlignment="1">
      <alignment horizontal="center" vertical="center" wrapText="1"/>
    </xf>
    <xf numFmtId="197" fontId="0" fillId="0" borderId="1" xfId="0" applyNumberFormat="1" applyFont="1" applyFill="1" applyBorder="1" applyAlignment="1">
      <alignment horizontal="center" vertical="center"/>
    </xf>
    <xf numFmtId="197" fontId="67" fillId="48" borderId="1" xfId="0" applyNumberFormat="1" applyFont="1" applyFill="1" applyBorder="1" applyAlignment="1">
      <alignment horizontal="center" vertical="center"/>
    </xf>
    <xf numFmtId="201" fontId="0" fillId="0" borderId="1" xfId="0" applyNumberFormat="1" applyFont="1" applyFill="1" applyBorder="1" applyAlignment="1">
      <alignment horizontal="center" vertical="center"/>
    </xf>
    <xf numFmtId="197" fontId="0" fillId="0" borderId="1" xfId="642" applyNumberFormat="1" applyFont="1" applyFill="1" applyBorder="1" applyAlignment="1">
      <alignment horizontal="center" vertical="center" wrapText="1"/>
    </xf>
    <xf numFmtId="0" fontId="8" fillId="0" borderId="25" xfId="0" applyFont="1" applyFill="1" applyBorder="1" applyAlignment="1">
      <alignment horizontal="center" vertical="center" wrapText="1"/>
    </xf>
    <xf numFmtId="197" fontId="6" fillId="0" borderId="25"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201" fontId="6" fillId="0" borderId="25" xfId="0" applyNumberFormat="1" applyFont="1" applyFill="1" applyBorder="1" applyAlignment="1">
      <alignment horizontal="center" vertical="center" wrapText="1"/>
    </xf>
    <xf numFmtId="0" fontId="67" fillId="0" borderId="25" xfId="309" applyFont="1" applyFill="1" applyBorder="1" applyAlignment="1">
      <alignment horizontal="center" vertical="center" wrapText="1"/>
    </xf>
    <xf numFmtId="195" fontId="6" fillId="0" borderId="25" xfId="0" applyNumberFormat="1" applyFont="1" applyFill="1" applyBorder="1" applyAlignment="1">
      <alignment horizontal="center" vertical="center"/>
    </xf>
    <xf numFmtId="199" fontId="6" fillId="0" borderId="25" xfId="0" applyNumberFormat="1" applyFont="1" applyFill="1" applyBorder="1" applyAlignment="1">
      <alignment horizontal="center" vertical="center"/>
    </xf>
    <xf numFmtId="200" fontId="5" fillId="0" borderId="1" xfId="0" applyNumberFormat="1" applyFont="1" applyFill="1" applyBorder="1" applyAlignment="1">
      <alignment horizontal="right" vertical="center"/>
    </xf>
    <xf numFmtId="200" fontId="1" fillId="0" borderId="1" xfId="0" applyNumberFormat="1" applyFont="1" applyFill="1" applyBorder="1" applyAlignment="1">
      <alignment vertical="center"/>
    </xf>
    <xf numFmtId="200" fontId="5" fillId="0" borderId="1" xfId="0" applyNumberFormat="1" applyFont="1" applyFill="1" applyBorder="1" applyAlignment="1">
      <alignment horizontal="center" vertical="center"/>
    </xf>
    <xf numFmtId="200" fontId="1" fillId="0" borderId="1" xfId="0" applyNumberFormat="1" applyFont="1" applyFill="1" applyBorder="1"/>
    <xf numFmtId="0" fontId="8" fillId="0" borderId="25" xfId="0" applyNumberFormat="1" applyFont="1" applyFill="1" applyBorder="1" applyAlignment="1">
      <alignment horizontal="center" vertical="center" wrapText="1"/>
    </xf>
    <xf numFmtId="0" fontId="66"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1" xfId="0" applyFont="1" applyFill="1" applyBorder="1" applyAlignment="1">
      <alignment horizontal="center" vertical="center"/>
    </xf>
    <xf numFmtId="199" fontId="4" fillId="0" borderId="2" xfId="0" applyNumberFormat="1" applyFont="1" applyFill="1" applyBorder="1" applyAlignment="1">
      <alignment horizontal="center" vertical="center" wrapText="1"/>
    </xf>
    <xf numFmtId="199" fontId="4" fillId="0" borderId="3" xfId="0" applyNumberFormat="1" applyFont="1" applyFill="1" applyBorder="1" applyAlignment="1">
      <alignment horizontal="center" vertical="center" wrapText="1"/>
    </xf>
    <xf numFmtId="199" fontId="4" fillId="0" borderId="8" xfId="0" applyNumberFormat="1" applyFont="1" applyFill="1" applyBorder="1" applyAlignment="1">
      <alignment horizontal="center" vertical="center" wrapText="1"/>
    </xf>
    <xf numFmtId="0" fontId="1" fillId="0" borderId="9" xfId="0" applyFont="1" applyFill="1" applyBorder="1" applyAlignment="1">
      <alignment horizontal="center"/>
    </xf>
    <xf numFmtId="0" fontId="1" fillId="0" borderId="0" xfId="0" applyFont="1" applyFill="1" applyBorder="1" applyAlignment="1">
      <alignment horizontal="center"/>
    </xf>
    <xf numFmtId="199" fontId="4" fillId="0" borderId="1" xfId="0" applyNumberFormat="1" applyFont="1" applyFill="1" applyBorder="1" applyAlignment="1">
      <alignment horizontal="center" vertical="center" wrapText="1"/>
    </xf>
    <xf numFmtId="199" fontId="4" fillId="0" borderId="7" xfId="0" applyNumberFormat="1" applyFont="1" applyFill="1" applyBorder="1" applyAlignment="1">
      <alignment horizontal="center" vertical="center" wrapText="1"/>
    </xf>
    <xf numFmtId="199" fontId="4" fillId="0" borderId="6" xfId="0" applyNumberFormat="1" applyFont="1" applyFill="1" applyBorder="1" applyAlignment="1">
      <alignment horizontal="center" vertical="center" wrapText="1"/>
    </xf>
    <xf numFmtId="0" fontId="68" fillId="0" borderId="0" xfId="0" applyFont="1" applyFill="1" applyAlignment="1">
      <alignment horizontal="center" vertical="center"/>
    </xf>
    <xf numFmtId="0" fontId="6" fillId="0" borderId="0" xfId="0" applyFont="1" applyFill="1" applyBorder="1" applyAlignment="1">
      <alignment horizontal="right" vertical="center"/>
    </xf>
    <xf numFmtId="0" fontId="69" fillId="0" borderId="1" xfId="0" applyFont="1" applyFill="1" applyBorder="1" applyAlignment="1">
      <alignment horizontal="center" vertical="center"/>
    </xf>
    <xf numFmtId="0" fontId="6" fillId="0" borderId="0" xfId="0" applyFont="1" applyFill="1" applyAlignment="1">
      <alignment horizontal="left" vertical="center" wrapText="1"/>
    </xf>
    <xf numFmtId="0" fontId="6" fillId="0" borderId="7" xfId="0" applyFont="1" applyFill="1" applyBorder="1" applyAlignment="1">
      <alignment horizontal="left" vertical="center" wrapText="1"/>
    </xf>
    <xf numFmtId="0" fontId="6" fillId="0" borderId="6" xfId="0" applyFont="1" applyFill="1" applyBorder="1" applyAlignment="1">
      <alignment horizontal="left" vertical="center" wrapText="1"/>
    </xf>
    <xf numFmtId="0" fontId="6" fillId="0" borderId="26" xfId="0" applyFont="1" applyFill="1" applyBorder="1" applyAlignment="1">
      <alignment horizontal="left" vertical="center" wrapText="1"/>
    </xf>
    <xf numFmtId="0" fontId="64" fillId="0" borderId="0" xfId="0" applyFont="1" applyFill="1" applyBorder="1" applyAlignment="1">
      <alignment horizontal="center" vertical="center"/>
    </xf>
    <xf numFmtId="0" fontId="3" fillId="0" borderId="0" xfId="0" applyFont="1" applyFill="1" applyBorder="1" applyAlignment="1">
      <alignment horizontal="center" vertical="center"/>
    </xf>
    <xf numFmtId="199" fontId="4" fillId="0" borderId="4" xfId="0" applyNumberFormat="1" applyFont="1" applyFill="1" applyBorder="1" applyAlignment="1">
      <alignment horizontal="center" vertical="center" wrapText="1"/>
    </xf>
    <xf numFmtId="199" fontId="4" fillId="0" borderId="5" xfId="0" applyNumberFormat="1" applyFont="1" applyFill="1" applyBorder="1" applyAlignment="1">
      <alignment horizontal="center" vertical="center" wrapText="1"/>
    </xf>
    <xf numFmtId="0" fontId="6" fillId="0" borderId="0" xfId="0" applyFont="1" applyFill="1" applyBorder="1" applyAlignment="1">
      <alignment vertical="center"/>
    </xf>
  </cellXfs>
  <cellStyles count="923">
    <cellStyle name="_x000a_mouse.drv=lm" xfId="1"/>
    <cellStyle name="_x000a_mouse.drv=lm 2" xfId="2"/>
    <cellStyle name="_x000a_mouse.drv=lm_粤财预(2012)242号文附表" xfId="3"/>
    <cellStyle name="??" xfId="4"/>
    <cellStyle name="?鹎%U龡&amp;H齲_x0001_C铣_x0014__x0007__x0001__x0001_" xfId="5"/>
    <cellStyle name="_（定方案4）2008年省对县(市、区)化解债务激励性财力补助建议表（不含教育部门10000万元）" xfId="6"/>
    <cellStyle name="_《关于地方政府融资平台公司贷款自查整改情况的报告》5张附表" xfId="7"/>
    <cellStyle name="_《关于地方政府融资平台公司贷款自查整改情况的报告》6张附表" xfId="8"/>
    <cellStyle name="_00四川省对账表（正式上报）有总计" xfId="9"/>
    <cellStyle name="_100708银监表1-6（银监口径）" xfId="10"/>
    <cellStyle name="_501户表（银监）" xfId="11"/>
    <cellStyle name="_ET_STYLE_NoName_00_" xfId="12"/>
    <cellStyle name="_ET_STYLE_NoName_00_ 2" xfId="13"/>
    <cellStyle name="_ET_STYLE_NoName_00_ 2 2" xfId="14"/>
    <cellStyle name="_ET_STYLE_NoName_00_ 2 2 2" xfId="15"/>
    <cellStyle name="_ET_STYLE_NoName_00_ 2 3" xfId="16"/>
    <cellStyle name="_ET_STYLE_NoName_00_ 2 3 2" xfId="17"/>
    <cellStyle name="_ET_STYLE_NoName_00_ 2 4" xfId="18"/>
    <cellStyle name="_ET_STYLE_NoName_00_ 3" xfId="19"/>
    <cellStyle name="_ET_STYLE_NoName_00_ 3 2" xfId="20"/>
    <cellStyle name="_ET_STYLE_NoName_00_ 3 2 2" xfId="21"/>
    <cellStyle name="_ET_STYLE_NoName_00_ 3 3" xfId="22"/>
    <cellStyle name="_ET_STYLE_NoName_00_ 3 3 2" xfId="23"/>
    <cellStyle name="_ET_STYLE_NoName_00_ 3 4" xfId="24"/>
    <cellStyle name="_ET_STYLE_NoName_00_ 4" xfId="25"/>
    <cellStyle name="_ET_STYLE_NoName_00__与人行银监差异对比【核对修改结果】" xfId="26"/>
    <cellStyle name="_报一部表格：地方政府融资平台自查整改附表" xfId="27"/>
    <cellStyle name="_表1汇总表" xfId="28"/>
    <cellStyle name="_表1汇总表 2" xfId="29"/>
    <cellStyle name="_表1汇总表 2 2" xfId="30"/>
    <cellStyle name="_表1汇总表 3" xfId="31"/>
    <cellStyle name="_表1汇总表 3 2" xfId="32"/>
    <cellStyle name="_表1汇总表 4" xfId="33"/>
    <cellStyle name="_表二合计" xfId="34"/>
    <cellStyle name="_地方政府融资平台自查整改报表－报银监会" xfId="35"/>
    <cellStyle name="_附件：地方政府融资平台自查整改报表1-6" xfId="36"/>
    <cellStyle name="_附件二：化债补助(2.28)" xfId="37"/>
    <cellStyle name="_副本表三合计" xfId="38"/>
    <cellStyle name="_各部汇总表" xfId="39"/>
    <cellStyle name="_各部汇总表 2" xfId="40"/>
    <cellStyle name="_各部汇总表 2 2" xfId="41"/>
    <cellStyle name="_各部汇总表 3" xfId="42"/>
    <cellStyle name="_各部汇总表 3 2" xfId="43"/>
    <cellStyle name="_各部汇总表 4" xfId="44"/>
    <cellStyle name="_工行融资平台统计20100702" xfId="45"/>
    <cellStyle name="_融资平台公司投资需求" xfId="46"/>
    <cellStyle name="_与银监差异对比" xfId="47"/>
    <cellStyle name="_中行平台表1-6" xfId="48"/>
    <cellStyle name="_中小表1" xfId="49"/>
    <cellStyle name="_中小表2" xfId="50"/>
    <cellStyle name="_中小表3" xfId="51"/>
    <cellStyle name="_最终版-全口径表120100715(终版)" xfId="52"/>
    <cellStyle name="_最终版-全口径表120100715(终版) 2" xfId="53"/>
    <cellStyle name="_最终版-全口径表120100715(终版) 2 2" xfId="54"/>
    <cellStyle name="_最终版-全口径表120100715(终版) 3" xfId="55"/>
    <cellStyle name="_最终版-全口径表120100715(终版) 3 2" xfId="56"/>
    <cellStyle name="_最终版-全口径表120100715(终版) 4" xfId="57"/>
    <cellStyle name="0,0_x000d__x000a_NA_x000d__x000a_" xfId="58"/>
    <cellStyle name="20% - 强调文字颜色 1 2" xfId="59"/>
    <cellStyle name="20% - 强调文字颜色 1 3" xfId="60"/>
    <cellStyle name="20% - 强调文字颜色 1 4" xfId="61"/>
    <cellStyle name="20% - 强调文字颜色 2 2" xfId="62"/>
    <cellStyle name="20% - 强调文字颜色 2 3" xfId="63"/>
    <cellStyle name="20% - 强调文字颜色 2 4" xfId="64"/>
    <cellStyle name="20% - 强调文字颜色 3 2" xfId="65"/>
    <cellStyle name="20% - 强调文字颜色 3 3" xfId="66"/>
    <cellStyle name="20% - 强调文字颜色 3 4" xfId="67"/>
    <cellStyle name="20% - 强调文字颜色 4 2" xfId="68"/>
    <cellStyle name="20% - 强调文字颜色 4 3" xfId="69"/>
    <cellStyle name="20% - 强调文字颜色 4 4" xfId="70"/>
    <cellStyle name="20% - 强调文字颜色 5 2" xfId="71"/>
    <cellStyle name="20% - 强调文字颜色 5 3" xfId="72"/>
    <cellStyle name="20% - 强调文字颜色 5 4" xfId="73"/>
    <cellStyle name="20% - 强调文字颜色 6 2" xfId="74"/>
    <cellStyle name="20% - 强调文字颜色 6 3" xfId="75"/>
    <cellStyle name="20% - 强调文字颜色 6 4" xfId="76"/>
    <cellStyle name="3232" xfId="77"/>
    <cellStyle name="40% - 强调文字颜色 1 2" xfId="78"/>
    <cellStyle name="40% - 强调文字颜色 1 3" xfId="79"/>
    <cellStyle name="40% - 强调文字颜色 1 4" xfId="80"/>
    <cellStyle name="40% - 强调文字颜色 2 2" xfId="81"/>
    <cellStyle name="40% - 强调文字颜色 2 3" xfId="82"/>
    <cellStyle name="40% - 强调文字颜色 2 4" xfId="83"/>
    <cellStyle name="40% - 强调文字颜色 3 2" xfId="84"/>
    <cellStyle name="40% - 强调文字颜色 3 3" xfId="85"/>
    <cellStyle name="40% - 强调文字颜色 3 4" xfId="86"/>
    <cellStyle name="40% - 强调文字颜色 4 2" xfId="87"/>
    <cellStyle name="40% - 强调文字颜色 4 3" xfId="88"/>
    <cellStyle name="40% - 强调文字颜色 4 4" xfId="89"/>
    <cellStyle name="40% - 强调文字颜色 5 2" xfId="90"/>
    <cellStyle name="40% - 强调文字颜色 5 3" xfId="91"/>
    <cellStyle name="40% - 强调文字颜色 5 4" xfId="92"/>
    <cellStyle name="40% - 强调文字颜色 6 2" xfId="93"/>
    <cellStyle name="40% - 强调文字颜色 6 3" xfId="94"/>
    <cellStyle name="40% - 强调文字颜色 6 4" xfId="95"/>
    <cellStyle name="60% - 强调文字颜色 1 2" xfId="96"/>
    <cellStyle name="60% - 强调文字颜色 1 3" xfId="97"/>
    <cellStyle name="60% - 强调文字颜色 1 4" xfId="98"/>
    <cellStyle name="60% - 强调文字颜色 2 2" xfId="99"/>
    <cellStyle name="60% - 强调文字颜色 2 3" xfId="100"/>
    <cellStyle name="60% - 强调文字颜色 2 4" xfId="101"/>
    <cellStyle name="60% - 强调文字颜色 3 2" xfId="102"/>
    <cellStyle name="60% - 强调文字颜色 3 3" xfId="103"/>
    <cellStyle name="60% - 强调文字颜色 3 4" xfId="104"/>
    <cellStyle name="60% - 强调文字颜色 4 2" xfId="105"/>
    <cellStyle name="60% - 强调文字颜色 4 3" xfId="106"/>
    <cellStyle name="60% - 强调文字颜色 4 4" xfId="107"/>
    <cellStyle name="60% - 强调文字颜色 5 2" xfId="108"/>
    <cellStyle name="60% - 强调文字颜色 5 3" xfId="109"/>
    <cellStyle name="60% - 强调文字颜色 5 4" xfId="110"/>
    <cellStyle name="60% - 强调文字颜色 6 2" xfId="111"/>
    <cellStyle name="60% - 强调文字颜色 6 3" xfId="112"/>
    <cellStyle name="60% - 强调文字颜色 6 4" xfId="113"/>
    <cellStyle name="Accent1" xfId="114"/>
    <cellStyle name="Accent1 - 20%" xfId="115"/>
    <cellStyle name="Accent1 - 40%" xfId="116"/>
    <cellStyle name="Accent1 - 60%" xfId="117"/>
    <cellStyle name="Accent1_33甘肃" xfId="118"/>
    <cellStyle name="Accent2" xfId="119"/>
    <cellStyle name="Accent2 - 20%" xfId="120"/>
    <cellStyle name="Accent2 - 40%" xfId="121"/>
    <cellStyle name="Accent2 - 60%" xfId="122"/>
    <cellStyle name="Accent2_33甘肃" xfId="123"/>
    <cellStyle name="Accent3" xfId="124"/>
    <cellStyle name="Accent3 - 20%" xfId="125"/>
    <cellStyle name="Accent3 - 40%" xfId="126"/>
    <cellStyle name="Accent3 - 60%" xfId="127"/>
    <cellStyle name="Accent3_33甘肃" xfId="128"/>
    <cellStyle name="Accent4" xfId="129"/>
    <cellStyle name="Accent4 - 20%" xfId="130"/>
    <cellStyle name="Accent4 - 40%" xfId="131"/>
    <cellStyle name="Accent4 - 60%" xfId="132"/>
    <cellStyle name="Accent5" xfId="133"/>
    <cellStyle name="Accent5 - 20%" xfId="134"/>
    <cellStyle name="Accent5 - 40%" xfId="135"/>
    <cellStyle name="Accent5 - 60%" xfId="136"/>
    <cellStyle name="Accent6" xfId="137"/>
    <cellStyle name="Accent6 - 20%" xfId="138"/>
    <cellStyle name="Accent6 - 40%" xfId="139"/>
    <cellStyle name="Accent6 - 60%" xfId="140"/>
    <cellStyle name="Accent6_33甘肃" xfId="141"/>
    <cellStyle name="Calc Currency (0)" xfId="142"/>
    <cellStyle name="Comma [0]" xfId="143"/>
    <cellStyle name="Comma [0] 2" xfId="144"/>
    <cellStyle name="Comma [0] 2 2" xfId="145"/>
    <cellStyle name="Comma [0] 3" xfId="146"/>
    <cellStyle name="comma zerodec" xfId="147"/>
    <cellStyle name="Comma_1995" xfId="148"/>
    <cellStyle name="Currency [0]" xfId="149"/>
    <cellStyle name="Currency_1995" xfId="150"/>
    <cellStyle name="Currency1" xfId="151"/>
    <cellStyle name="Date" xfId="152"/>
    <cellStyle name="Dollar (zero dec)" xfId="153"/>
    <cellStyle name="e鯪9Y_x000b_" xfId="154"/>
    <cellStyle name="e鯪9Y_x000b_ 2" xfId="155"/>
    <cellStyle name="e鯪9Y_x000b_ 2 2" xfId="156"/>
    <cellStyle name="e鯪9Y_x000b_ 2 2 2" xfId="157"/>
    <cellStyle name="e鯪9Y_x000b_ 2 3" xfId="158"/>
    <cellStyle name="e鯪9Y_x000b_ 2 3 2" xfId="159"/>
    <cellStyle name="e鯪9Y_x000b_ 2 4" xfId="160"/>
    <cellStyle name="Fixed" xfId="161"/>
    <cellStyle name="Grey" xfId="162"/>
    <cellStyle name="Header1" xfId="163"/>
    <cellStyle name="Header2" xfId="164"/>
    <cellStyle name="HEADING1" xfId="165"/>
    <cellStyle name="HEADING2" xfId="166"/>
    <cellStyle name="Input [yellow]" xfId="167"/>
    <cellStyle name="no dec" xfId="168"/>
    <cellStyle name="Norma,_laroux_4_营业在建 (2)_E21" xfId="169"/>
    <cellStyle name="Normal - Style1" xfId="170"/>
    <cellStyle name="Normal_#10-Headcount" xfId="171"/>
    <cellStyle name="Percent [2]" xfId="172"/>
    <cellStyle name="Percent_laroux" xfId="173"/>
    <cellStyle name="RowLevel_0" xfId="174"/>
    <cellStyle name="Total" xfId="175"/>
    <cellStyle name="百分比 2" xfId="176"/>
    <cellStyle name="百分比 2 2" xfId="177"/>
    <cellStyle name="百分比 2 2 2" xfId="178"/>
    <cellStyle name="百分比 2 2 2 2" xfId="179"/>
    <cellStyle name="百分比 2 2 3" xfId="180"/>
    <cellStyle name="百分比 2 2 3 2" xfId="181"/>
    <cellStyle name="百分比 2 2 4" xfId="182"/>
    <cellStyle name="百分比 2 3" xfId="183"/>
    <cellStyle name="百分比 2 3 2" xfId="184"/>
    <cellStyle name="百分比 2 4" xfId="185"/>
    <cellStyle name="百分比 2 4 2" xfId="186"/>
    <cellStyle name="百分比 2 5" xfId="187"/>
    <cellStyle name="百分比 3" xfId="188"/>
    <cellStyle name="百分比 3 2" xfId="189"/>
    <cellStyle name="百分比 3 2 2" xfId="190"/>
    <cellStyle name="百分比 3 3" xfId="191"/>
    <cellStyle name="百分比 3 3 2" xfId="192"/>
    <cellStyle name="百分比 3 4" xfId="193"/>
    <cellStyle name="百分比 4" xfId="194"/>
    <cellStyle name="百分比 4 2" xfId="195"/>
    <cellStyle name="百分比 4 2 2" xfId="196"/>
    <cellStyle name="百分比 4 3" xfId="197"/>
    <cellStyle name="百分比 4 3 2" xfId="198"/>
    <cellStyle name="百分比 4 4" xfId="199"/>
    <cellStyle name="标题 1 2" xfId="200"/>
    <cellStyle name="标题 1 3" xfId="201"/>
    <cellStyle name="标题 1 4" xfId="202"/>
    <cellStyle name="标题 2 2" xfId="203"/>
    <cellStyle name="标题 2 3" xfId="204"/>
    <cellStyle name="标题 2 4" xfId="205"/>
    <cellStyle name="标题 3 2" xfId="206"/>
    <cellStyle name="标题 3 3" xfId="207"/>
    <cellStyle name="标题 3 4" xfId="208"/>
    <cellStyle name="标题 4 2" xfId="209"/>
    <cellStyle name="标题 4 3" xfId="210"/>
    <cellStyle name="标题 4 4" xfId="211"/>
    <cellStyle name="标题 5" xfId="212"/>
    <cellStyle name="标题 6" xfId="213"/>
    <cellStyle name="标题 7" xfId="214"/>
    <cellStyle name="表标题" xfId="215"/>
    <cellStyle name="表标题 2" xfId="216"/>
    <cellStyle name="表标题 2 2" xfId="217"/>
    <cellStyle name="表标题 2 2 2" xfId="218"/>
    <cellStyle name="表标题 2 3" xfId="219"/>
    <cellStyle name="表标题 2 3 2" xfId="220"/>
    <cellStyle name="表标题 3" xfId="221"/>
    <cellStyle name="表标题 3 2" xfId="222"/>
    <cellStyle name="表标题 4" xfId="223"/>
    <cellStyle name="表标题 4 2" xfId="224"/>
    <cellStyle name="差 2" xfId="225"/>
    <cellStyle name="差 3" xfId="226"/>
    <cellStyle name="差 4" xfId="227"/>
    <cellStyle name="差_(基金表4之一之二)附表1-5" xfId="228"/>
    <cellStyle name="差_（总表）江门市本级基金2014收支预算表" xfId="229"/>
    <cellStyle name="差_【表7-10明细表 汉口银行】" xfId="230"/>
    <cellStyle name="差_05潍坊" xfId="231"/>
    <cellStyle name="差_07临沂" xfId="232"/>
    <cellStyle name="差_12滨州" xfId="233"/>
    <cellStyle name="差_22湖南" xfId="234"/>
    <cellStyle name="差_27重庆" xfId="235"/>
    <cellStyle name="差_28四川" xfId="236"/>
    <cellStyle name="差_30云南" xfId="237"/>
    <cellStyle name="差_33甘肃" xfId="238"/>
    <cellStyle name="差_34青海" xfId="239"/>
    <cellStyle name="差_Sheet1" xfId="240"/>
    <cellStyle name="差_分科室" xfId="241"/>
    <cellStyle name="差_附件（Excel）" xfId="242"/>
    <cellStyle name="差_阜阳市颍州区 2011年转贷政府债券使用情况表" xfId="243"/>
    <cellStyle name="差_副本地方政府债券项目计划表" xfId="244"/>
    <cellStyle name="差_副本附件2" xfId="245"/>
    <cellStyle name="差_平邑" xfId="246"/>
    <cellStyle name="差_同德" xfId="247"/>
    <cellStyle name="差_粤财预(2012)242号文附表" xfId="248"/>
    <cellStyle name="差_政府投融资平台贷款情况季度监测表（新）" xfId="249"/>
    <cellStyle name="常规" xfId="0" builtinId="0"/>
    <cellStyle name="常规 10" xfId="250"/>
    <cellStyle name="常规 10 2" xfId="251"/>
    <cellStyle name="常规 10 2 2" xfId="252"/>
    <cellStyle name="常规 10 3" xfId="253"/>
    <cellStyle name="常规 10 3 2" xfId="254"/>
    <cellStyle name="常规 10 4" xfId="255"/>
    <cellStyle name="常规 11" xfId="256"/>
    <cellStyle name="常规 11 2" xfId="257"/>
    <cellStyle name="常规 11_粤财预(2012)242号文附表" xfId="258"/>
    <cellStyle name="常规 116" xfId="259"/>
    <cellStyle name="常规 12" xfId="260"/>
    <cellStyle name="常规 12 2" xfId="261"/>
    <cellStyle name="常规 13" xfId="262"/>
    <cellStyle name="常规 14" xfId="263"/>
    <cellStyle name="常规 15" xfId="264"/>
    <cellStyle name="常规 16" xfId="265"/>
    <cellStyle name="常规 16 2" xfId="266"/>
    <cellStyle name="常规 16 2 2" xfId="267"/>
    <cellStyle name="常规 16 3" xfId="268"/>
    <cellStyle name="常规 16 3 2" xfId="269"/>
    <cellStyle name="常规 16 4" xfId="270"/>
    <cellStyle name="常规 17" xfId="271"/>
    <cellStyle name="常规 17 2" xfId="272"/>
    <cellStyle name="常规 17 2 2" xfId="273"/>
    <cellStyle name="常规 17 3" xfId="274"/>
    <cellStyle name="常规 17 3 2" xfId="275"/>
    <cellStyle name="常规 17 4" xfId="276"/>
    <cellStyle name="常规 18" xfId="277"/>
    <cellStyle name="常规 18 2" xfId="278"/>
    <cellStyle name="常规 18 2 2" xfId="279"/>
    <cellStyle name="常规 18 3" xfId="280"/>
    <cellStyle name="常规 18 3 2" xfId="281"/>
    <cellStyle name="常规 18 4" xfId="282"/>
    <cellStyle name="常规 19" xfId="283"/>
    <cellStyle name="常规 19 2" xfId="284"/>
    <cellStyle name="常规 19 2 2" xfId="285"/>
    <cellStyle name="常规 19 3" xfId="286"/>
    <cellStyle name="常规 19 3 2" xfId="287"/>
    <cellStyle name="常规 19 4" xfId="288"/>
    <cellStyle name="常规 2" xfId="289"/>
    <cellStyle name="常规 2 2" xfId="290"/>
    <cellStyle name="常规 2 2 2" xfId="291"/>
    <cellStyle name="常规 2 2 2 2" xfId="292"/>
    <cellStyle name="常规 2 2 2 2 2" xfId="293"/>
    <cellStyle name="常规 2 2 2 3" xfId="294"/>
    <cellStyle name="常规 2 2 2 3 2" xfId="295"/>
    <cellStyle name="常规 2 2 2 4" xfId="296"/>
    <cellStyle name="常规 2 2 3" xfId="297"/>
    <cellStyle name="常规 2 2 3 2" xfId="298"/>
    <cellStyle name="常规 2 2 4" xfId="299"/>
    <cellStyle name="常规 2 2 4 2" xfId="300"/>
    <cellStyle name="常规 2 2 5" xfId="301"/>
    <cellStyle name="常规 2 3" xfId="302"/>
    <cellStyle name="常规 2 3 2" xfId="303"/>
    <cellStyle name="常规 2 3 2 2" xfId="304"/>
    <cellStyle name="常规 2 3 3" xfId="305"/>
    <cellStyle name="常规 2 3 3 2" xfId="306"/>
    <cellStyle name="常规 2 3 4" xfId="307"/>
    <cellStyle name="常规 2 3 5" xfId="308"/>
    <cellStyle name="常规 2 4" xfId="309"/>
    <cellStyle name="常规 2 4 2" xfId="310"/>
    <cellStyle name="常规 2 4 2 2" xfId="311"/>
    <cellStyle name="常规 2 4 3" xfId="312"/>
    <cellStyle name="常规 2 4 3 2" xfId="313"/>
    <cellStyle name="常规 2 5" xfId="314"/>
    <cellStyle name="常规 2 5 2" xfId="315"/>
    <cellStyle name="常规 2 5 3" xfId="316"/>
    <cellStyle name="常规 2 5 3 2" xfId="317"/>
    <cellStyle name="常规 2 5 4" xfId="318"/>
    <cellStyle name="常规 2 5 4 2" xfId="319"/>
    <cellStyle name="常规 2 5 5" xfId="320"/>
    <cellStyle name="常规 2 6" xfId="321"/>
    <cellStyle name="常规 2 6 2" xfId="322"/>
    <cellStyle name="常规 2 7" xfId="323"/>
    <cellStyle name="常规 2 7 2" xfId="324"/>
    <cellStyle name="常规 2 7 5" xfId="325"/>
    <cellStyle name="常规 2 8" xfId="326"/>
    <cellStyle name="常规 2 9" xfId="327"/>
    <cellStyle name="常规 2_（20160311整理）2016年广东省置换债券项目明细表汇总（分发各行）" xfId="328"/>
    <cellStyle name="常规 20" xfId="329"/>
    <cellStyle name="常规 20 2" xfId="330"/>
    <cellStyle name="常规 20 2 2" xfId="331"/>
    <cellStyle name="常规 20 3" xfId="332"/>
    <cellStyle name="常规 20 3 2" xfId="333"/>
    <cellStyle name="常规 20 4" xfId="334"/>
    <cellStyle name="常规 21" xfId="335"/>
    <cellStyle name="常规 21 10" xfId="336"/>
    <cellStyle name="常规 21 17" xfId="337"/>
    <cellStyle name="常规 21 17 2" xfId="338"/>
    <cellStyle name="常规 21 17_粤财预(2012)242号文附表" xfId="339"/>
    <cellStyle name="常规 21 2" xfId="340"/>
    <cellStyle name="常规 21 2 2" xfId="341"/>
    <cellStyle name="常规 21 3" xfId="342"/>
    <cellStyle name="常规 21 3 2" xfId="343"/>
    <cellStyle name="常规 21 4" xfId="344"/>
    <cellStyle name="常规 21 4 2" xfId="345"/>
    <cellStyle name="常规 21 5" xfId="346"/>
    <cellStyle name="常规 21 5 2" xfId="347"/>
    <cellStyle name="常规 21 6" xfId="348"/>
    <cellStyle name="常规 21 6 2" xfId="349"/>
    <cellStyle name="常规 21 7" xfId="350"/>
    <cellStyle name="常规 21 7 2" xfId="351"/>
    <cellStyle name="常规 21 8" xfId="352"/>
    <cellStyle name="常规 21 8 2" xfId="353"/>
    <cellStyle name="常规 21 9" xfId="354"/>
    <cellStyle name="常规 21 9 2" xfId="355"/>
    <cellStyle name="常规 22" xfId="356"/>
    <cellStyle name="常规 22 2" xfId="357"/>
    <cellStyle name="常规 22 2 2" xfId="358"/>
    <cellStyle name="常规 22 3" xfId="359"/>
    <cellStyle name="常规 22 3 2" xfId="360"/>
    <cellStyle name="常规 22 4" xfId="361"/>
    <cellStyle name="常规 23" xfId="362"/>
    <cellStyle name="常规 23 2" xfId="363"/>
    <cellStyle name="常规 23 2 2" xfId="364"/>
    <cellStyle name="常规 23 3" xfId="365"/>
    <cellStyle name="常规 23 3 2" xfId="366"/>
    <cellStyle name="常规 23 4" xfId="367"/>
    <cellStyle name="常规 23 5" xfId="368"/>
    <cellStyle name="常规 24" xfId="369"/>
    <cellStyle name="常规 24 2" xfId="370"/>
    <cellStyle name="常规 24 2 2" xfId="371"/>
    <cellStyle name="常规 24 3" xfId="372"/>
    <cellStyle name="常规 24 3 2" xfId="373"/>
    <cellStyle name="常规 24 4" xfId="374"/>
    <cellStyle name="常规 25" xfId="375"/>
    <cellStyle name="常规 25 2" xfId="376"/>
    <cellStyle name="常规 25 2 2" xfId="377"/>
    <cellStyle name="常规 25 3" xfId="378"/>
    <cellStyle name="常规 25 3 2" xfId="379"/>
    <cellStyle name="常规 25 4" xfId="380"/>
    <cellStyle name="常规 26" xfId="381"/>
    <cellStyle name="常规 26 2" xfId="382"/>
    <cellStyle name="常规 26 2 2" xfId="383"/>
    <cellStyle name="常规 26 3" xfId="384"/>
    <cellStyle name="常规 26 3 2" xfId="385"/>
    <cellStyle name="常规 26 4" xfId="386"/>
    <cellStyle name="常规 27" xfId="387"/>
    <cellStyle name="常规 27 2" xfId="388"/>
    <cellStyle name="常规 27 2 2" xfId="389"/>
    <cellStyle name="常规 27 3" xfId="390"/>
    <cellStyle name="常规 27 3 2" xfId="391"/>
    <cellStyle name="常规 27 4" xfId="392"/>
    <cellStyle name="常规 28" xfId="393"/>
    <cellStyle name="常规 28 2" xfId="394"/>
    <cellStyle name="常规 28 2 2" xfId="395"/>
    <cellStyle name="常规 28 3" xfId="396"/>
    <cellStyle name="常规 28 3 2" xfId="397"/>
    <cellStyle name="常规 28 4" xfId="398"/>
    <cellStyle name="常规 29" xfId="399"/>
    <cellStyle name="常规 29 2" xfId="400"/>
    <cellStyle name="常规 29 2 2" xfId="401"/>
    <cellStyle name="常规 29 3" xfId="402"/>
    <cellStyle name="常规 29 3 2" xfId="403"/>
    <cellStyle name="常规 29 4" xfId="404"/>
    <cellStyle name="常规 29 7" xfId="405"/>
    <cellStyle name="常规 3" xfId="406"/>
    <cellStyle name="常规 3 10" xfId="407"/>
    <cellStyle name="常规 3 10 2" xfId="408"/>
    <cellStyle name="常规 3 11" xfId="409"/>
    <cellStyle name="常规 3 12" xfId="410"/>
    <cellStyle name="常规 3 2" xfId="411"/>
    <cellStyle name="常规 3 2 2" xfId="412"/>
    <cellStyle name="常规 3 2 2 2" xfId="413"/>
    <cellStyle name="常规 3 2 2 2 2" xfId="414"/>
    <cellStyle name="常规 3 2 2 2 2 2" xfId="415"/>
    <cellStyle name="常规 3 2 2 2 3" xfId="416"/>
    <cellStyle name="常规 3 2 2 2 3 2" xfId="417"/>
    <cellStyle name="常规 3 2 2 2 4" xfId="418"/>
    <cellStyle name="常规 3 2 2 3" xfId="419"/>
    <cellStyle name="常规 3 2 2 3 2" xfId="420"/>
    <cellStyle name="常规 3 2 2 4" xfId="421"/>
    <cellStyle name="常规 3 2 2 4 2" xfId="422"/>
    <cellStyle name="常规 3 2 2_安徽省政府融资平台公司名录及债务余额核实表" xfId="423"/>
    <cellStyle name="常规 3 2 3" xfId="424"/>
    <cellStyle name="常规 3 2 3 2" xfId="425"/>
    <cellStyle name="常规 3 2 3 2 2" xfId="426"/>
    <cellStyle name="常规 3 2 3 3" xfId="427"/>
    <cellStyle name="常规 3 2 3 3 2" xfId="428"/>
    <cellStyle name="常规 3 2 3 4" xfId="429"/>
    <cellStyle name="常规 3 2 4" xfId="430"/>
    <cellStyle name="常规 3 2 4 2" xfId="431"/>
    <cellStyle name="常规 3 2 5" xfId="432"/>
    <cellStyle name="常规 3 2 5 2" xfId="433"/>
    <cellStyle name="常规 3 2_安徽省政府融资平台公司名录及债务余额核实表" xfId="434"/>
    <cellStyle name="常规 3 3" xfId="435"/>
    <cellStyle name="常规 3 3 2" xfId="436"/>
    <cellStyle name="常规 3 3 2 2" xfId="437"/>
    <cellStyle name="常规 3 3 3" xfId="438"/>
    <cellStyle name="常规 3 3 3 2" xfId="439"/>
    <cellStyle name="常规 3 3 4" xfId="440"/>
    <cellStyle name="常规 3 4" xfId="441"/>
    <cellStyle name="常规 3 4 2" xfId="442"/>
    <cellStyle name="常规 3 5" xfId="443"/>
    <cellStyle name="常规 3 5 2" xfId="444"/>
    <cellStyle name="常规 3 6" xfId="445"/>
    <cellStyle name="常规 3 6 2" xfId="446"/>
    <cellStyle name="常规 3 7" xfId="447"/>
    <cellStyle name="常规 3 7 2" xfId="448"/>
    <cellStyle name="常规 3 8" xfId="449"/>
    <cellStyle name="常规 3 8 2" xfId="450"/>
    <cellStyle name="常规 3 9" xfId="451"/>
    <cellStyle name="常规 3 9 2" xfId="452"/>
    <cellStyle name="常规 3_财政银监数字比较" xfId="453"/>
    <cellStyle name="常规 30" xfId="454"/>
    <cellStyle name="常规 30 2" xfId="455"/>
    <cellStyle name="常规 30 2 2" xfId="456"/>
    <cellStyle name="常规 30 3" xfId="457"/>
    <cellStyle name="常规 30 3 2" xfId="458"/>
    <cellStyle name="常规 30 4" xfId="459"/>
    <cellStyle name="常规 30 5" xfId="460"/>
    <cellStyle name="常规 31" xfId="461"/>
    <cellStyle name="常规 31 2" xfId="462"/>
    <cellStyle name="常规 31 2 2" xfId="463"/>
    <cellStyle name="常规 31 3" xfId="464"/>
    <cellStyle name="常规 31 3 2" xfId="465"/>
    <cellStyle name="常规 31 4" xfId="466"/>
    <cellStyle name="常规 32" xfId="467"/>
    <cellStyle name="常规 32 2" xfId="468"/>
    <cellStyle name="常规 32 2 2" xfId="469"/>
    <cellStyle name="常规 32 3" xfId="470"/>
    <cellStyle name="常规 32 3 2" xfId="471"/>
    <cellStyle name="常规 32 4" xfId="472"/>
    <cellStyle name="常规 33" xfId="473"/>
    <cellStyle name="常规 33 2" xfId="474"/>
    <cellStyle name="常规 33 2 2" xfId="475"/>
    <cellStyle name="常规 33 3" xfId="476"/>
    <cellStyle name="常规 33 3 2" xfId="477"/>
    <cellStyle name="常规 33 4" xfId="478"/>
    <cellStyle name="常规 34" xfId="479"/>
    <cellStyle name="常规 34 2" xfId="480"/>
    <cellStyle name="常规 34 2 2" xfId="481"/>
    <cellStyle name="常规 34 3" xfId="482"/>
    <cellStyle name="常规 34 3 2" xfId="483"/>
    <cellStyle name="常规 34 4" xfId="484"/>
    <cellStyle name="常规 34 5" xfId="485"/>
    <cellStyle name="常规 35" xfId="486"/>
    <cellStyle name="常规 35 2" xfId="487"/>
    <cellStyle name="常规 35 2 2" xfId="488"/>
    <cellStyle name="常规 35 3" xfId="489"/>
    <cellStyle name="常规 35 3 2" xfId="490"/>
    <cellStyle name="常规 35 4" xfId="491"/>
    <cellStyle name="常规 35 5" xfId="492"/>
    <cellStyle name="常规 36" xfId="493"/>
    <cellStyle name="常规 36 2" xfId="494"/>
    <cellStyle name="常规 36 2 2" xfId="495"/>
    <cellStyle name="常规 36 3" xfId="496"/>
    <cellStyle name="常规 36 3 2" xfId="497"/>
    <cellStyle name="常规 36 4" xfId="498"/>
    <cellStyle name="常规 36 5" xfId="499"/>
    <cellStyle name="常规 37" xfId="500"/>
    <cellStyle name="常规 37 2" xfId="501"/>
    <cellStyle name="常规 37 3" xfId="502"/>
    <cellStyle name="常规 37 3 2" xfId="503"/>
    <cellStyle name="常规 37 4" xfId="504"/>
    <cellStyle name="常规 37 4 2" xfId="505"/>
    <cellStyle name="常规 37 5" xfId="506"/>
    <cellStyle name="常规 37 6" xfId="507"/>
    <cellStyle name="常规 38" xfId="508"/>
    <cellStyle name="常规 38 2" xfId="509"/>
    <cellStyle name="常规 38 2 2" xfId="510"/>
    <cellStyle name="常规 38 3" xfId="511"/>
    <cellStyle name="常规 38 3 2" xfId="512"/>
    <cellStyle name="常规 38 4" xfId="513"/>
    <cellStyle name="常规 38 5" xfId="514"/>
    <cellStyle name="常规 39" xfId="515"/>
    <cellStyle name="常规 39 2" xfId="516"/>
    <cellStyle name="常规 39 3" xfId="517"/>
    <cellStyle name="常规 39 3 2" xfId="518"/>
    <cellStyle name="常规 39 4" xfId="519"/>
    <cellStyle name="常规 39 4 2" xfId="520"/>
    <cellStyle name="常规 39 5" xfId="521"/>
    <cellStyle name="常规 4" xfId="522"/>
    <cellStyle name="常规 4 2" xfId="523"/>
    <cellStyle name="常规 4 2 2" xfId="524"/>
    <cellStyle name="常规 4 2 2 2" xfId="525"/>
    <cellStyle name="常规 4 2 2 2 2" xfId="526"/>
    <cellStyle name="常规 4 2 2 3" xfId="527"/>
    <cellStyle name="常规 4 2 2 3 2" xfId="528"/>
    <cellStyle name="常规 4 2 2 4" xfId="529"/>
    <cellStyle name="常规 4 2 3" xfId="530"/>
    <cellStyle name="常规 4 2 3 2" xfId="531"/>
    <cellStyle name="常规 4 2 4" xfId="532"/>
    <cellStyle name="常规 4 2 4 2" xfId="533"/>
    <cellStyle name="常规 4 3" xfId="534"/>
    <cellStyle name="常规 4 4" xfId="535"/>
    <cellStyle name="常规 4 4 2" xfId="536"/>
    <cellStyle name="常规 4 5" xfId="537"/>
    <cellStyle name="常规 4 5 2" xfId="538"/>
    <cellStyle name="常规 4 6" xfId="539"/>
    <cellStyle name="常规 4 7" xfId="540"/>
    <cellStyle name="常规 4_2008年横排表0721" xfId="541"/>
    <cellStyle name="常规 40" xfId="542"/>
    <cellStyle name="常规 40 2" xfId="543"/>
    <cellStyle name="常规 40 2 2" xfId="544"/>
    <cellStyle name="常规 40 3" xfId="545"/>
    <cellStyle name="常规 40 3 2" xfId="546"/>
    <cellStyle name="常规 40 4" xfId="547"/>
    <cellStyle name="常规 40 5" xfId="548"/>
    <cellStyle name="常规 41" xfId="549"/>
    <cellStyle name="常规 41 2" xfId="550"/>
    <cellStyle name="常规 41 2 2" xfId="551"/>
    <cellStyle name="常规 41 3" xfId="552"/>
    <cellStyle name="常规 41 3 2" xfId="553"/>
    <cellStyle name="常规 41 4" xfId="554"/>
    <cellStyle name="常规 41 5" xfId="555"/>
    <cellStyle name="常规 42" xfId="556"/>
    <cellStyle name="常规 42 2" xfId="557"/>
    <cellStyle name="常规 42_安徽" xfId="558"/>
    <cellStyle name="常规 43" xfId="559"/>
    <cellStyle name="常规 43 2" xfId="560"/>
    <cellStyle name="常规 43 3" xfId="561"/>
    <cellStyle name="常规 43 3 2" xfId="562"/>
    <cellStyle name="常规 43 4" xfId="563"/>
    <cellStyle name="常规 43 4 2" xfId="564"/>
    <cellStyle name="常规 43 5" xfId="565"/>
    <cellStyle name="常规 44" xfId="566"/>
    <cellStyle name="常规 44 2" xfId="567"/>
    <cellStyle name="常规 44 3" xfId="568"/>
    <cellStyle name="常规 44 3 2" xfId="569"/>
    <cellStyle name="常规 44 4" xfId="570"/>
    <cellStyle name="常规 44 4 2" xfId="571"/>
    <cellStyle name="常规 44 5" xfId="572"/>
    <cellStyle name="常规 45" xfId="573"/>
    <cellStyle name="常规 45 2" xfId="574"/>
    <cellStyle name="常规 45 2 2" xfId="575"/>
    <cellStyle name="常规 45 3" xfId="576"/>
    <cellStyle name="常规 45 3 2" xfId="577"/>
    <cellStyle name="常规 45 4" xfId="578"/>
    <cellStyle name="常规 46" xfId="579"/>
    <cellStyle name="常规 46 2" xfId="580"/>
    <cellStyle name="常规 46 2 2" xfId="581"/>
    <cellStyle name="常规 46 3" xfId="582"/>
    <cellStyle name="常规 46 3 2" xfId="583"/>
    <cellStyle name="常规 46 4" xfId="584"/>
    <cellStyle name="常规 47" xfId="585"/>
    <cellStyle name="常规 47 2" xfId="586"/>
    <cellStyle name="常规 47 2 2" xfId="587"/>
    <cellStyle name="常规 47 3" xfId="588"/>
    <cellStyle name="常规 47 3 2" xfId="589"/>
    <cellStyle name="常规 47 4" xfId="590"/>
    <cellStyle name="常规 48" xfId="591"/>
    <cellStyle name="常规 48 2" xfId="592"/>
    <cellStyle name="常规 48 2 2" xfId="593"/>
    <cellStyle name="常规 48 3" xfId="594"/>
    <cellStyle name="常规 48 3 2" xfId="595"/>
    <cellStyle name="常规 48 4" xfId="596"/>
    <cellStyle name="常规 49" xfId="597"/>
    <cellStyle name="常规 49 2" xfId="598"/>
    <cellStyle name="常规 49 2 2" xfId="599"/>
    <cellStyle name="常规 49 3" xfId="600"/>
    <cellStyle name="常规 49 3 2" xfId="601"/>
    <cellStyle name="常规 49 4" xfId="602"/>
    <cellStyle name="常规 5" xfId="603"/>
    <cellStyle name="常规 5 2" xfId="604"/>
    <cellStyle name="常规 5 2 2" xfId="605"/>
    <cellStyle name="常规 5 2 2 2" xfId="606"/>
    <cellStyle name="常规 5 2 3" xfId="607"/>
    <cellStyle name="常规 5 2 3 2" xfId="608"/>
    <cellStyle name="常规 5 2 4" xfId="609"/>
    <cellStyle name="常规 5 3" xfId="610"/>
    <cellStyle name="常规 5 4" xfId="611"/>
    <cellStyle name="常规 5 4 2" xfId="612"/>
    <cellStyle name="常规 5 5" xfId="613"/>
    <cellStyle name="常规 5 5 2" xfId="614"/>
    <cellStyle name="常规 5 6" xfId="615"/>
    <cellStyle name="常规 5_附件（Excel）" xfId="616"/>
    <cellStyle name="常规 50" xfId="617"/>
    <cellStyle name="常规 51" xfId="618"/>
    <cellStyle name="常规 51 2" xfId="619"/>
    <cellStyle name="常规 51 2 2" xfId="620"/>
    <cellStyle name="常规 51 3" xfId="621"/>
    <cellStyle name="常规 51 3 2" xfId="622"/>
    <cellStyle name="常规 51 4" xfId="623"/>
    <cellStyle name="常规 52" xfId="624"/>
    <cellStyle name="常规 52 2" xfId="625"/>
    <cellStyle name="常规 52_粤财预(2012)242号文附表" xfId="626"/>
    <cellStyle name="常规 53" xfId="627"/>
    <cellStyle name="常规 54" xfId="628"/>
    <cellStyle name="常规 54 2" xfId="629"/>
    <cellStyle name="常规 54_粤财预(2012)242号文附表" xfId="630"/>
    <cellStyle name="常规 55" xfId="631"/>
    <cellStyle name="常规 55 2" xfId="632"/>
    <cellStyle name="常规 55 2 2" xfId="633"/>
    <cellStyle name="常规 55 3" xfId="634"/>
    <cellStyle name="常规 55 3 2" xfId="635"/>
    <cellStyle name="常规 55 4" xfId="636"/>
    <cellStyle name="常规 56" xfId="637"/>
    <cellStyle name="常规 56 2" xfId="638"/>
    <cellStyle name="常规 57" xfId="639"/>
    <cellStyle name="常规 57 2" xfId="640"/>
    <cellStyle name="常规 59" xfId="641"/>
    <cellStyle name="常规 6" xfId="642"/>
    <cellStyle name="常规 60" xfId="643"/>
    <cellStyle name="常规 63" xfId="644"/>
    <cellStyle name="常规 66" xfId="645"/>
    <cellStyle name="常规 66 2" xfId="646"/>
    <cellStyle name="常规 68" xfId="647"/>
    <cellStyle name="常规 68 2" xfId="648"/>
    <cellStyle name="常规 7" xfId="649"/>
    <cellStyle name="常规 7 2" xfId="650"/>
    <cellStyle name="常规 7 2 2" xfId="651"/>
    <cellStyle name="常规 7 3" xfId="652"/>
    <cellStyle name="常规 7 3 2" xfId="653"/>
    <cellStyle name="常规 7 4" xfId="654"/>
    <cellStyle name="常规 8" xfId="655"/>
    <cellStyle name="常规 8 2" xfId="656"/>
    <cellStyle name="常规 8 2 2" xfId="657"/>
    <cellStyle name="常规 8 2 2 2" xfId="658"/>
    <cellStyle name="常规 8 2 3" xfId="659"/>
    <cellStyle name="常规 8 2 3 2" xfId="660"/>
    <cellStyle name="常规 8 2 4" xfId="661"/>
    <cellStyle name="常规 8 3" xfId="662"/>
    <cellStyle name="常规 8 3 2" xfId="663"/>
    <cellStyle name="常规 8 4" xfId="664"/>
    <cellStyle name="常规 8 4 2" xfId="665"/>
    <cellStyle name="常规 8 5" xfId="666"/>
    <cellStyle name="常规 8_梅州" xfId="667"/>
    <cellStyle name="常规 9" xfId="668"/>
    <cellStyle name="常规 9 2" xfId="669"/>
    <cellStyle name="常规 9 2 2" xfId="670"/>
    <cellStyle name="常规 9 2 2 2" xfId="671"/>
    <cellStyle name="常规 9 2 3" xfId="672"/>
    <cellStyle name="常规 9 2 3 2" xfId="673"/>
    <cellStyle name="常规 9 2 4" xfId="674"/>
    <cellStyle name="常规 9 3" xfId="675"/>
    <cellStyle name="常规 9 4" xfId="676"/>
    <cellStyle name="常规 9 4 2" xfId="677"/>
    <cellStyle name="常规 9 5" xfId="678"/>
    <cellStyle name="常规 9 5 2" xfId="679"/>
    <cellStyle name="常规 9 6" xfId="680"/>
    <cellStyle name="常规 9_分地区分公司债务表" xfId="681"/>
    <cellStyle name="常规_恩平市2009年一般预算支出计划总表(社保股正确）" xfId="922"/>
    <cellStyle name="超级链接" xfId="682"/>
    <cellStyle name="超级链接 2" xfId="683"/>
    <cellStyle name="超级链接 2 2" xfId="684"/>
    <cellStyle name="超级链接 2 2 2" xfId="685"/>
    <cellStyle name="超级链接 2 3" xfId="686"/>
    <cellStyle name="超级链接 2 3 2" xfId="687"/>
    <cellStyle name="超级链接 3" xfId="688"/>
    <cellStyle name="超级链接 3 2" xfId="689"/>
    <cellStyle name="超级链接 4" xfId="690"/>
    <cellStyle name="超级链接 4 2" xfId="691"/>
    <cellStyle name="分级显示行_1_13区汇总" xfId="692"/>
    <cellStyle name="归盒啦_95" xfId="693"/>
    <cellStyle name="好 2" xfId="694"/>
    <cellStyle name="好 3" xfId="695"/>
    <cellStyle name="好 4" xfId="696"/>
    <cellStyle name="好_【表7-10明细表 汉口银行】" xfId="697"/>
    <cellStyle name="好_05潍坊" xfId="698"/>
    <cellStyle name="好_07临沂" xfId="699"/>
    <cellStyle name="好_12滨州" xfId="700"/>
    <cellStyle name="好_22湖南" xfId="701"/>
    <cellStyle name="好_27重庆" xfId="702"/>
    <cellStyle name="好_28四川" xfId="703"/>
    <cellStyle name="好_30云南" xfId="704"/>
    <cellStyle name="好_33甘肃" xfId="705"/>
    <cellStyle name="好_34青海" xfId="706"/>
    <cellStyle name="好_Sheet1" xfId="707"/>
    <cellStyle name="好_分科室" xfId="708"/>
    <cellStyle name="好_阜阳市颍州区 2011年转贷政府债券使用情况表" xfId="709"/>
    <cellStyle name="好_平邑" xfId="710"/>
    <cellStyle name="好_同德" xfId="711"/>
    <cellStyle name="好_粤财预(2012)242号文附表" xfId="712"/>
    <cellStyle name="好_政府投融资平台贷款情况季度监测表（新）" xfId="713"/>
    <cellStyle name="后继超级链接" xfId="714"/>
    <cellStyle name="后继超级链接 2" xfId="715"/>
    <cellStyle name="后继超级链接 2 2" xfId="716"/>
    <cellStyle name="后继超级链接 3" xfId="717"/>
    <cellStyle name="后继超级链接 3 2" xfId="718"/>
    <cellStyle name="后继超链接" xfId="719"/>
    <cellStyle name="后继超链接 2" xfId="720"/>
    <cellStyle name="后继超链接 2 2" xfId="721"/>
    <cellStyle name="后继超链接 3" xfId="722"/>
    <cellStyle name="后继超链接 3 2" xfId="723"/>
    <cellStyle name="汇总 2" xfId="724"/>
    <cellStyle name="汇总 3" xfId="725"/>
    <cellStyle name="汇总 4" xfId="726"/>
    <cellStyle name="货币 2" xfId="727"/>
    <cellStyle name="货币 2 2" xfId="728"/>
    <cellStyle name="货币 2 2 2" xfId="729"/>
    <cellStyle name="货币 2 2 2 2" xfId="730"/>
    <cellStyle name="货币 2 2 3" xfId="731"/>
    <cellStyle name="货币 2 2 3 2" xfId="732"/>
    <cellStyle name="货币 2 2 4" xfId="733"/>
    <cellStyle name="货币 2 2 4 2" xfId="734"/>
    <cellStyle name="货币 2 2 5" xfId="735"/>
    <cellStyle name="货币 2 3" xfId="736"/>
    <cellStyle name="货币 2 3 2" xfId="737"/>
    <cellStyle name="货币 2 4" xfId="738"/>
    <cellStyle name="货币 2 4 2" xfId="739"/>
    <cellStyle name="货币 2 5" xfId="740"/>
    <cellStyle name="货币 2 5 2" xfId="741"/>
    <cellStyle name="货币 2 6" xfId="742"/>
    <cellStyle name="货币 2_副本地方政府债券项目计划表" xfId="743"/>
    <cellStyle name="货币 3" xfId="744"/>
    <cellStyle name="货币[0] 2" xfId="745"/>
    <cellStyle name="货币[0] 2 2" xfId="746"/>
    <cellStyle name="货币[0] 2 2 2" xfId="747"/>
    <cellStyle name="货币[0] 2 2 2 2" xfId="748"/>
    <cellStyle name="货币[0] 2 2 3" xfId="749"/>
    <cellStyle name="货币[0] 2 2 3 2" xfId="750"/>
    <cellStyle name="货币[0] 2 2 4" xfId="751"/>
    <cellStyle name="货币[0] 2 2 4 2" xfId="752"/>
    <cellStyle name="货币[0] 2 2 5" xfId="753"/>
    <cellStyle name="货币[0] 2 3" xfId="754"/>
    <cellStyle name="货币[0] 2 3 2" xfId="755"/>
    <cellStyle name="货币[0] 2 4" xfId="756"/>
    <cellStyle name="货币[0] 2 4 2" xfId="757"/>
    <cellStyle name="货币[0] 2 5" xfId="758"/>
    <cellStyle name="货币[0] 2 5 2" xfId="759"/>
    <cellStyle name="货币[0] 2 6" xfId="760"/>
    <cellStyle name="货币[0] 3" xfId="761"/>
    <cellStyle name="货币[0] 3 2" xfId="762"/>
    <cellStyle name="货币[0] 3 2 2" xfId="763"/>
    <cellStyle name="货币[0] 3 3" xfId="764"/>
    <cellStyle name="货币[0] 3 3 2" xfId="765"/>
    <cellStyle name="货币[0] 3 4" xfId="766"/>
    <cellStyle name="计算 2" xfId="767"/>
    <cellStyle name="计算 3" xfId="768"/>
    <cellStyle name="计算 4" xfId="769"/>
    <cellStyle name="检查单元格 2" xfId="770"/>
    <cellStyle name="检查单元格 3" xfId="771"/>
    <cellStyle name="检查单元格 4" xfId="772"/>
    <cellStyle name="解释性文本 2" xfId="773"/>
    <cellStyle name="解释性文本 3" xfId="774"/>
    <cellStyle name="解释性文本 4" xfId="775"/>
    <cellStyle name="警告文本 2" xfId="776"/>
    <cellStyle name="警告文本 3" xfId="777"/>
    <cellStyle name="警告文本 4" xfId="778"/>
    <cellStyle name="链接单元格 2" xfId="779"/>
    <cellStyle name="链接单元格 3" xfId="780"/>
    <cellStyle name="链接单元格 4" xfId="781"/>
    <cellStyle name="霓付 [0]_ +Foil &amp; -FOIL &amp; PAPER" xfId="782"/>
    <cellStyle name="霓付_ +Foil &amp; -FOIL &amp; PAPER" xfId="783"/>
    <cellStyle name="烹拳 [0]_ +Foil &amp; -FOIL &amp; PAPER" xfId="784"/>
    <cellStyle name="烹拳_ +Foil &amp; -FOIL &amp; PAPER" xfId="785"/>
    <cellStyle name="普通_ 白土" xfId="786"/>
    <cellStyle name="千分位[0]_ 白土" xfId="787"/>
    <cellStyle name="千分位_ 白土" xfId="788"/>
    <cellStyle name="千位[0]_(人代会用)" xfId="789"/>
    <cellStyle name="千位_(人代会用)" xfId="790"/>
    <cellStyle name="千位分隔 2" xfId="791"/>
    <cellStyle name="千位分隔 2 2" xfId="792"/>
    <cellStyle name="千位分隔 2 2 2" xfId="793"/>
    <cellStyle name="千位分隔 2 2 2 2" xfId="794"/>
    <cellStyle name="千位分隔 2 2 3" xfId="795"/>
    <cellStyle name="千位分隔 2 2 3 2" xfId="796"/>
    <cellStyle name="千位分隔 2 2 4" xfId="797"/>
    <cellStyle name="千位分隔 2 2 4 2" xfId="798"/>
    <cellStyle name="千位分隔 2 2 5" xfId="799"/>
    <cellStyle name="千位分隔 2 2 6" xfId="800"/>
    <cellStyle name="千位分隔 2 3" xfId="801"/>
    <cellStyle name="千位分隔 2 3 2" xfId="802"/>
    <cellStyle name="千位分隔 2 4" xfId="803"/>
    <cellStyle name="千位分隔 2 4 2" xfId="804"/>
    <cellStyle name="千位分隔 2 5" xfId="805"/>
    <cellStyle name="千位分隔 2 5 2" xfId="806"/>
    <cellStyle name="千位分隔 2 6" xfId="807"/>
    <cellStyle name="千位分隔 2 7" xfId="808"/>
    <cellStyle name="千位分隔 3" xfId="809"/>
    <cellStyle name="千位分隔 3 2" xfId="810"/>
    <cellStyle name="千位分隔 3 2 2" xfId="811"/>
    <cellStyle name="千位分隔 3 3" xfId="812"/>
    <cellStyle name="千位分隔 3 3 2" xfId="813"/>
    <cellStyle name="千位分隔 3 4" xfId="814"/>
    <cellStyle name="千位分隔 3 4 2" xfId="815"/>
    <cellStyle name="千位分隔 3 5" xfId="816"/>
    <cellStyle name="千位分隔 4" xfId="817"/>
    <cellStyle name="千位分隔 4 2" xfId="818"/>
    <cellStyle name="千位分隔 4 2 2" xfId="819"/>
    <cellStyle name="千位分隔 4 3" xfId="820"/>
    <cellStyle name="千位分隔 4 3 2" xfId="821"/>
    <cellStyle name="千位分隔 4 4" xfId="822"/>
    <cellStyle name="千位分隔 4 4 2" xfId="823"/>
    <cellStyle name="千位分隔 4 5" xfId="824"/>
    <cellStyle name="千位分隔 5" xfId="825"/>
    <cellStyle name="千位分隔 5 2" xfId="826"/>
    <cellStyle name="千位分隔 5 2 2" xfId="827"/>
    <cellStyle name="千位分隔 5 3" xfId="828"/>
    <cellStyle name="千位分隔 6" xfId="829"/>
    <cellStyle name="千位分隔 6 2" xfId="830"/>
    <cellStyle name="千位分隔 7" xfId="831"/>
    <cellStyle name="千位分隔 7 2" xfId="832"/>
    <cellStyle name="千位分隔 8" xfId="833"/>
    <cellStyle name="千位分隔 8 2" xfId="834"/>
    <cellStyle name="千位分隔 9" xfId="835"/>
    <cellStyle name="千位分隔[0] 2" xfId="836"/>
    <cellStyle name="千位分隔[0] 2 2" xfId="837"/>
    <cellStyle name="千位分隔[0] 2 2 2" xfId="838"/>
    <cellStyle name="千位分隔[0] 2 3" xfId="839"/>
    <cellStyle name="千位分隔[0] 2 3 2" xfId="840"/>
    <cellStyle name="千位分隔[0] 2 4" xfId="841"/>
    <cellStyle name="千位分隔[0] 2 4 2" xfId="842"/>
    <cellStyle name="千位分隔[0] 2 5" xfId="843"/>
    <cellStyle name="千位分隔[0] 3" xfId="844"/>
    <cellStyle name="千位分隔[0] 5" xfId="845"/>
    <cellStyle name="千位分季_新建 Microsoft Excel 工作表" xfId="846"/>
    <cellStyle name="钎霖_4岿角利" xfId="847"/>
    <cellStyle name="强调 1" xfId="848"/>
    <cellStyle name="强调 2" xfId="849"/>
    <cellStyle name="强调 3" xfId="850"/>
    <cellStyle name="强调文字颜色 1 2" xfId="851"/>
    <cellStyle name="强调文字颜色 1 3" xfId="852"/>
    <cellStyle name="强调文字颜色 1 4" xfId="853"/>
    <cellStyle name="强调文字颜色 2 2" xfId="854"/>
    <cellStyle name="强调文字颜色 2 3" xfId="855"/>
    <cellStyle name="强调文字颜色 2 4" xfId="856"/>
    <cellStyle name="强调文字颜色 3 2" xfId="857"/>
    <cellStyle name="强调文字颜色 3 3" xfId="858"/>
    <cellStyle name="强调文字颜色 3 4" xfId="859"/>
    <cellStyle name="强调文字颜色 4 2" xfId="860"/>
    <cellStyle name="强调文字颜色 4 3" xfId="861"/>
    <cellStyle name="强调文字颜色 4 4" xfId="862"/>
    <cellStyle name="强调文字颜色 5 2" xfId="863"/>
    <cellStyle name="强调文字颜色 5 3" xfId="864"/>
    <cellStyle name="强调文字颜色 5 4" xfId="865"/>
    <cellStyle name="强调文字颜色 6 2" xfId="866"/>
    <cellStyle name="强调文字颜色 6 3" xfId="867"/>
    <cellStyle name="强调文字颜色 6 4" xfId="868"/>
    <cellStyle name="适中 2" xfId="869"/>
    <cellStyle name="适中 3" xfId="870"/>
    <cellStyle name="适中 4" xfId="871"/>
    <cellStyle name="输出 2" xfId="872"/>
    <cellStyle name="输出 3" xfId="873"/>
    <cellStyle name="输出 4" xfId="874"/>
    <cellStyle name="输入 2" xfId="875"/>
    <cellStyle name="输入 3" xfId="876"/>
    <cellStyle name="输入 4" xfId="877"/>
    <cellStyle name="数字" xfId="878"/>
    <cellStyle name="数字 2" xfId="879"/>
    <cellStyle name="数字 2 2" xfId="880"/>
    <cellStyle name="数字 2 2 2" xfId="881"/>
    <cellStyle name="数字 2 3" xfId="882"/>
    <cellStyle name="数字 2 3 2" xfId="883"/>
    <cellStyle name="数字 3" xfId="884"/>
    <cellStyle name="数字 3 2" xfId="885"/>
    <cellStyle name="数字 4" xfId="886"/>
    <cellStyle name="数字 4 2" xfId="887"/>
    <cellStyle name="未定义" xfId="888"/>
    <cellStyle name="小数" xfId="889"/>
    <cellStyle name="小数 2" xfId="890"/>
    <cellStyle name="小数 2 2" xfId="891"/>
    <cellStyle name="小数 2 2 2" xfId="892"/>
    <cellStyle name="小数 2 3" xfId="893"/>
    <cellStyle name="小数 2 3 2" xfId="894"/>
    <cellStyle name="小数 3" xfId="895"/>
    <cellStyle name="小数 3 2" xfId="896"/>
    <cellStyle name="小数 4" xfId="897"/>
    <cellStyle name="小数 4 2" xfId="898"/>
    <cellStyle name="样式 1" xfId="899"/>
    <cellStyle name="样式 1 2" xfId="900"/>
    <cellStyle name="样式 1 3" xfId="901"/>
    <cellStyle name="样式 1 4" xfId="902"/>
    <cellStyle name="样式 1_附件（Excel）" xfId="903"/>
    <cellStyle name="注释 2" xfId="904"/>
    <cellStyle name="注释 2 2" xfId="905"/>
    <cellStyle name="注释 2 2 2" xfId="906"/>
    <cellStyle name="注释 2 3" xfId="907"/>
    <cellStyle name="注释 2 3 2" xfId="908"/>
    <cellStyle name="注释 2 4" xfId="909"/>
    <cellStyle name="注释 3" xfId="910"/>
    <cellStyle name="注释 3 2" xfId="911"/>
    <cellStyle name="注释 3 2 2" xfId="912"/>
    <cellStyle name="注释 3 3" xfId="913"/>
    <cellStyle name="注释 3 3 2" xfId="914"/>
    <cellStyle name="注释 3 4" xfId="915"/>
    <cellStyle name="注释 4" xfId="916"/>
    <cellStyle name="콤마 [0]_BOILER-CO1" xfId="917"/>
    <cellStyle name="콤마_BOILER-CO1" xfId="918"/>
    <cellStyle name="통화 [0]_BOILER-CO1" xfId="919"/>
    <cellStyle name="통화_BOILER-CO1" xfId="920"/>
    <cellStyle name="표준_0N-HANDLING " xfId="92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26" Type="http://schemas.openxmlformats.org/officeDocument/2006/relationships/externalLink" Target="externalLinks/externalLink22.xml"/><Relationship Id="rId3" Type="http://schemas.openxmlformats.org/officeDocument/2006/relationships/worksheet" Target="worksheets/sheet3.xml"/><Relationship Id="rId21" Type="http://schemas.openxmlformats.org/officeDocument/2006/relationships/externalLink" Target="externalLinks/externalLink17.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externalLink" Target="externalLinks/externalLink21.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externalLink" Target="externalLinks/externalLink16.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24" Type="http://schemas.openxmlformats.org/officeDocument/2006/relationships/externalLink" Target="externalLinks/externalLink20.xml"/><Relationship Id="rId32" Type="http://schemas.openxmlformats.org/officeDocument/2006/relationships/calcChain" Target="calcChain.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28" Type="http://schemas.openxmlformats.org/officeDocument/2006/relationships/externalLink" Target="externalLinks/externalLink24.xml"/><Relationship Id="rId10" Type="http://schemas.openxmlformats.org/officeDocument/2006/relationships/externalLink" Target="externalLinks/externalLink6.xml"/><Relationship Id="rId19" Type="http://schemas.openxmlformats.org/officeDocument/2006/relationships/externalLink" Target="externalLinks/externalLink15.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 Id="rId27" Type="http://schemas.openxmlformats.org/officeDocument/2006/relationships/externalLink" Target="externalLinks/externalLink23.xml"/><Relationship Id="rId30"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epxc-0472/.wxwork_local/data/1688849906723681_1970325008038486/Cache/File/2025-07/&#22320;&#26041;&#22788;&#20027;&#26426;/&#22320;&#26041;&#22788;&#20027;&#26426;/Documents%20and%20Settings/User/&#26700;&#38754;/&#35838;&#39064;/&#21382;&#24180;&#22269;&#23478;&#20915;&#31639;/1993-2002&#24180;&#22269;&#23478;&#25910;&#20837;&#27604;&#36739;&#349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ome/epxc-0472/.wxwork_local/data/1688849906723681_1970325008038486/Cache/File/2025-07/&#22320;&#26041;&#22788;&#20027;&#26426;/&#22320;&#26041;&#22788;&#20027;&#26426;/Documents%20and%20Settings/User/&#26700;&#38754;/&#35838;&#39064;/&#26032;&#24314;&#25991;&#20214;&#22841;/&#35838;&#39064;&#349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ome/epxc-0472/.wxwork_local/data/1688849906723681_1970325008038486/Cache/File/2025-07/MAINSERVER/private/XHC/XLS/XJ.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ome/epxc-0472/.wxwork_local/data/1688849906723681_1970325008038486/Cache/File/2025-07/10.96.245.132/&#21407;czt&#25320;&#21495;&#26381;&#21153;&#22120;(10.96.238.4)/bugdet-server/BY/YS3/97&#20915;&#31639;&#21306;&#21439;&#26368;&#21518;&#27719;&#2463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ome/epxc-0472/.wxwork_local/data/1688849906723681_1970325008038486/Cache/File/2025-07/SHANGHAI_LF/&#39044;&#31639;&#22788;/BY/YS3/97&#20915;&#31639;&#21306;&#21439;&#26368;&#21518;&#27719;&#2463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ome/epxc-0472/.wxwork_local/data/1688849906723681_1970325008038486/Cache/File/2025-07/10.128.2.15/bugdet-server/&#20538;&#21153;&#22788;/&#21608;&#23045;/2011&#24180;&#22320;&#26041;&#25919;&#24220;&#20538;&#21048;/&#25353;&#27969;&#31243;/02&#35268;&#27169;&#27979;&#31639;/&#21608;&#23045;/03&#20538;&#21153;&#25253;&#34920;/&#27719;&#24635;/2009/2010&#24180;10&#26376;/2009&#24180;&#20538;&#21153;&#20998;&#26512;&#34920;&#65288;20101026&#25171;&#21360;&#31295;&#65289;/07&#26684;&#24335;/2009&#22522;&#26412;&#24773;&#20917;&#65288;1026&#25171;&#21360;&#65289;.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ome/epxc-0472/.wxwork_local/data/1688849906723681_1970325008038486/Cache/File/2025-07/10.128.2.15/&#21508;&#22320;&#39044;&#31639;/2011&#24180;&#22320;&#26041;&#20538;&#21048;&#39033;&#30446;&#35843;&#25972;&#65288;06.15&#65289;/&#38468;&#20214;1&#65306;&#20538;&#21153;&#39069;&#24230;&#20998;&#37197;&#3492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ome/epxc-0472/.wxwork_local/data/1688849906723681_1970325008038486/Cache/File/2025-07/10.128.2.15/&#21508;&#22320;&#39044;&#31639;/&#36130;&#25919;&#36164;&#26009;/&#36716;&#31227;&#25903;&#20184;/&#22343;&#34913;&#24615;&#36716;&#31227;&#25903;&#20184;/2010/2010&#21439;&#32423;&#25104;&#26412;&#24046;&#24322;&#31995;&#25968;(0902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ome/epxc-0472/.wxwork_local/data/1688849906723681_1970325008038486/Cache/File/2025-07/10.128.2.15/&#21508;&#22320;&#39044;&#31639;/&#36130;&#25919;&#36164;&#26009;/&#36716;&#31227;&#25903;&#20184;/&#22343;&#34913;&#24615;&#36716;&#31227;&#25903;&#20184;/2010/&#22522;&#30784;&#25968;&#25454;/&#22522;&#30784;&#25968;&#25454;&#34920;031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ome/epxc-0472/.wxwork_local/data/1688849906723681_1970325008038486/Cache/File/2025-07/10.128.2.15/&#21508;&#22320;&#39044;&#31639;/&#36130;&#25919;&#36164;&#26009;/&#36716;&#31227;&#25903;&#20184;/&#22343;&#34913;&#24615;&#36716;&#31227;&#25903;&#20184;/2010/&#22522;&#30784;&#25968;&#25454;/08&#26449;&#32423;.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ome/epxc-0472/.wxwork_local/data/1688849906723681_1970325008038486/Cache/File/2025-07/d/Documents%20and%20Settings/Administrator/Application%20Data/Microsoft/Excel/2007&#24180;&#22320;&#26041;&#25919;&#24220;&#24615;&#20538;&#21153;&#25253;&#34920;&#27719;&#24635;&#65288;20080708&#65289;&#12304;&#23450;&#31295;&#12305;.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ome/epxc-0472/.wxwork_local/data/1688849906723681_1970325008038486/Cache/File/2025-07/01&#27719;&#24635;&#34701;&#36164;&#24179;&#21488;&#21517;&#21333;&#21644;&#20313;&#39069;&#34920;&#26680;&#23545;&#34920;&#65288;&#27491;&#24335;&#34920;&#65292;&#21516;&#38134;&#30417;&#26680;&#23545;&#21069;&#6528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ome/epxc-0472/.wxwork_local/data/1688849906723681_1970325008038486/Cache/File/2025-07/10.128.2.15/&#21508;&#22320;&#39044;&#31639;/&#36130;&#25919;&#36164;&#26009;/&#36716;&#31227;&#25903;&#20184;/&#22343;&#34913;&#24615;&#36716;&#31227;&#25903;&#20184;/2010/&#25104;&#26412;&#24046;&#24322;&#31995;&#25968;0323.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ome/epxc-0472/.wxwork_local/data/1688849906723681_1970325008038486/Cache/File/2025-07/10.128.2.15/&#21508;&#22320;&#39044;&#31639;/&#36130;&#25919;&#36164;&#26009;/&#36716;&#31227;&#25903;&#20184;/&#22343;&#34913;&#24615;&#36716;&#31227;&#25903;&#20184;/2010/&#20998;&#32423;&#23454;&#38469;&#25903;&#20986;&#25968;.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ome/epxc-0472/.wxwork_local/data/1688849906723681_1970325008038486/Cache/File/2025-07/10.128.2.15/&#21508;&#22320;&#39044;&#31639;/&#36130;&#25919;&#36164;&#26009;/&#36716;&#31227;&#25903;&#20184;/&#22343;&#34913;&#24615;&#36716;&#31227;&#25903;&#20184;/2010/&#22522;&#30784;&#25968;&#25454;/08&#21160;&#24577;&#26597;&#35810;&#25968;&#25454;.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ome/epxc-0472/.wxwork_local/data/1688849906723681_1970325008038486/Cache/File/2025-07/A:/Documents%20and%20Settings/sz005933/&#26700;&#38754;/&#28145;&#22323;&#25311;&#25253;&#38134;&#30417;&#20250;&#25919;&#24220;&#24179;&#21488;&#28165;&#29702;&#22522;&#30784;&#34920;.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home/epxc-0472/.wxwork_local/data/1688849906723681_1970325008038486/Cache/File/2025-07/DBSERVER/&#39044;&#31639;&#21496;/&#20849;&#20139;&#25968;&#25454;/&#21382;&#24180;&#20915;&#31639;/1996&#24180;/1996&#24180;&#20915;&#31639;&#27719;&#24635;/2021&#28246;&#21271;&#30465;.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home/epxc-0472/.wxwork_local/data/1688849906723681_1970325008038486/Cache/File/2025-07/10.128.2.15/&#21508;&#22320;&#39044;&#31639;/&#36130;&#25919;&#36164;&#26009;/&#36716;&#31227;&#25903;&#20184;/&#22343;&#34913;&#24615;&#36716;&#31227;&#25903;&#20184;/2010/&#22522;&#30784;&#25968;&#25454;&#34920;0319.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home/epxc-0472/.wxwork_local/data/1688849906723681_1970325008038486/Cache/File/2025-07/10.128.2.15/&#24037;&#20316;/01&#22343;&#31561;&#21270;&#21450;&#36716;&#31227;&#25903;&#20184;/01-&#21382;&#24180;&#19968;&#33324;&#24615;&#36716;&#31227;&#25903;&#20184;&#20998;&#26512;/2007&#24180;/01-&#27979;&#31639;&#32467;&#26524;/04-&#28165;&#31639;/&#27979;&#31639;&#34920;&#26684;/&#24635;&#34920;2007&#65288;20080414&#65289;.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ome/epxc-0472/.wxwork_local/data/1688849906723681_1970325008038486/Cache/File/2025-07/d/DOCUME~1/ADMINI~1/LOCALS~1/Temp/Rar$DI00.407/01&#36130;&#25919;&#21381;&#36164;&#26009;/01&#25919;&#24220;&#24615;&#20538;&#21153;/21&#34701;&#36164;&#24179;&#21488;&#31649;&#29702;/05&#23545;&#36134;&#24037;&#20316;/&#21508;&#22320;&#19978;&#25253;/&#20998;&#21439;&#21306;&#25910;&#38598;&#34920;&#26684;/03&#25856;&#26525;&#33457;/&#25856;&#26525;&#33457;&#24066;&#24066;&#26412;&#32423;&#36335;&#26725;&#24314;&#35774;&#24320;&#21457;&#26377;&#38480;&#36131;&#20219;&#20844;&#21496;&#20538;&#21153;&#28165;&#29702;&#26680;&#23454;&#24773;&#20917;&#34920;.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home/epxc-0472/.wxwork_local/data/1688849906723681_1970325008038486/Cache/File/2025-07/DBSERVER/&#39044;&#31639;&#21496;/&#20849;&#20139;&#25968;&#25454;/&#21382;&#24180;&#20915;&#31639;/1996&#24180;/1996&#24180;&#30465;&#25253;&#20915;&#31639;/2021&#28246;&#21271;&#30465;.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ome/epxc-0472/.wxwork_local/data/1688849906723681_1970325008038486/Cache/File/2025-07/A:/WINDOWS.000/Desktop/&#25105;&#30340;&#20844;&#25991;&#21253;/&#36213;&#21746;&#36132;&#25991;&#20214;&#22841;/&#25253;&#34920;.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ome/epxc-0472/.wxwork_local/data/1688849906723681_1970325008038486/Cache/File/2025-07/10.96.245.132/&#21407;czt&#25320;&#21495;&#26381;&#21153;&#22120;(10.96.238.4)/&#36130;&#25919;&#20379;&#20859;&#20154;&#21592;&#20449;&#24687;&#34920;/&#25945;&#32946;/&#27896;&#27700;&#22235;&#20013;.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home/epxc-0472/.wxwork_local/data/1688849906723681_1970325008038486/Cache/File/2025-07/Budgetserver/&#39044;&#31639;&#21496;/BY/YS3/97&#20915;&#31639;&#21306;&#21439;&#26368;&#21518;&#27719;&#246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国家"/>
      <sheetName val="国家增长"/>
      <sheetName val="图表1"/>
      <sheetName val="收入增长"/>
      <sheetName val="图表3"/>
      <sheetName val="收入比重"/>
      <sheetName val="Sheet1"/>
      <sheetName val="中央"/>
      <sheetName val="中央增长"/>
      <sheetName val="地方"/>
      <sheetName val="地方增长"/>
      <sheetName val="所得税"/>
      <sheetName val="人民银行"/>
      <sheetName val="P1012001"/>
      <sheetName val="差异系数"/>
      <sheetName val="dat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地方税"/>
      <sheetName val="中央"/>
      <sheetName val="地方"/>
      <sheetName val="可持续发展指数"/>
      <sheetName val="可持续发展指数 (2)"/>
      <sheetName val="各地区GDP增长"/>
      <sheetName val="各地区GDP增长 (2)"/>
      <sheetName val="历年总人口人均财力"/>
      <sheetName val="历年地方本级支出"/>
      <sheetName val="一般收入简表"/>
      <sheetName val="Sheet2 (2)"/>
      <sheetName val="05明细"/>
      <sheetName val="中央地方及比重 (2)"/>
      <sheetName val="人均支出"/>
      <sheetName val="93-04地方本级支出占地方总收入比重 (2)"/>
      <sheetName val="地方总收支比较"/>
      <sheetName val="GDP"/>
      <sheetName val="GDP (2)"/>
      <sheetName val="1)"/>
      <sheetName val="历年集中增量"/>
      <sheetName val="历年集中增量 (2)"/>
      <sheetName val="历年集中两税增量"/>
      <sheetName val="历年集中所得税增量"/>
      <sheetName val="05集中增量"/>
      <sheetName val="05多负担"/>
      <sheetName val="2005集中增量"/>
      <sheetName val="历年集中增量分配"/>
      <sheetName val="历年财力性转移支付增量"/>
      <sheetName val="历年专项转移支付增量"/>
      <sheetName val="05转移支付简"/>
      <sheetName val="依赖程度3(转移支付总额除地方本级支出)"/>
      <sheetName val="Sheet2"/>
      <sheetName val="Sheet1"/>
      <sheetName val="留用比例图"/>
      <sheetName val="财力自给率图"/>
      <sheetName val="财力自给率图(返还作为自有收入)"/>
      <sheetName val="总人口人均财力差异系数图"/>
      <sheetName val="财政供养人口人均财力差异系数图"/>
      <sheetName val="历年地方总收入"/>
      <sheetName val="历年地方本级收入"/>
      <sheetName val="历年留用比例"/>
      <sheetName val="93-04地方本级支出占地方总收入比重"/>
      <sheetName val="94-04财力自给率"/>
      <sheetName val="94-04财力自给率(返还作为自有收入)"/>
      <sheetName val="2007"/>
      <sheetName val="国家"/>
      <sheetName val="公路里程"/>
      <sheetName val="L2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refreshError="1"/>
      <sheetData sheetId="46" refreshError="1"/>
      <sheetData sheetId="4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Kx"/>
      <sheetName val="C01-1"/>
      <sheetName val="P1012001"/>
      <sheetName val="表二"/>
      <sheetName val="表五"/>
      <sheetName val="2012.2.2 (整合)"/>
      <sheetName val="2012.2.2"/>
      <sheetName val="全市结转"/>
      <sheetName val="提前告知数"/>
      <sheetName val="2012年财力"/>
      <sheetName val="类型"/>
      <sheetName val="人民银行"/>
      <sheetName val="中央"/>
      <sheetName val="2007"/>
      <sheetName val="#REF"/>
      <sheetName val="四月份月报"/>
      <sheetName val="单位编码"/>
      <sheetName val="DDETABLE "/>
      <sheetName val="Sheet2"/>
      <sheetName val="下拉选项"/>
      <sheetName val="经费权重"/>
      <sheetName val="mmm"/>
      <sheetName val="人员支出"/>
      <sheetName val="Financ. Overview"/>
      <sheetName val="Toolbox"/>
      <sheetName val="表十六"/>
      <sheetName val="国家"/>
      <sheetName val="区02表"/>
      <sheetName val="区03-1表"/>
      <sheetName val="差异系数"/>
      <sheetName val="data"/>
    </sheetNames>
    <sheetDataSet>
      <sheetData sheetId="0" refreshError="1"/>
      <sheetData sheetId="1" refreshError="1"/>
      <sheetData sheetId="2" refreshError="1"/>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1012001"/>
    </sheetNames>
    <sheetDataSet>
      <sheetData sheetId="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1012001"/>
      <sheetName val=""/>
      <sheetName val="各年度收费、罚没、专项收入.xls]Sheet3"/>
      <sheetName val="各年度收费、罚没、专项收入.xls_Sheet3"/>
      <sheetName val="区划对应表"/>
      <sheetName val="1-4余额表"/>
      <sheetName val="表二"/>
      <sheetName val="表五"/>
      <sheetName val="2012.2.2 (整合)"/>
      <sheetName val="2012.2.2"/>
      <sheetName val="全市结转"/>
      <sheetName val="提前告知数"/>
      <sheetName val="总人口"/>
      <sheetName val="基础编码"/>
      <sheetName val="省本级收入预计"/>
      <sheetName val="四月份月报"/>
      <sheetName val="XL4Poppy"/>
      <sheetName val="DDETABLE "/>
      <sheetName val="#REF"/>
      <sheetName val="中央"/>
      <sheetName val="01北京市"/>
      <sheetName val="2000地方"/>
      <sheetName val="有效性列表"/>
      <sheetName val="录入表"/>
      <sheetName val="DY-（调整特殊因素）增量对应重点（汇报）"/>
      <sheetName val="C01-1"/>
      <sheetName val="mx"/>
      <sheetName val="单位编码"/>
      <sheetName val="差异系数"/>
      <sheetName val="data"/>
      <sheetName val="Financ. Overview"/>
      <sheetName val="Toolbox"/>
      <sheetName val="Main"/>
      <sheetName val="_ESList"/>
      <sheetName val="一般预算收入"/>
      <sheetName val="表二 汇总表（业务处填）"/>
      <sheetName val="KKKKKKKK"/>
      <sheetName val="农业人口"/>
      <sheetName val="Open"/>
      <sheetName val="事业发展"/>
      <sheetName val="公检法司编制"/>
      <sheetName val="行政编制"/>
      <sheetName val="人民银行"/>
      <sheetName val="2009"/>
      <sheetName val="GDP"/>
      <sheetName val="本年收入合计"/>
      <sheetName val="财政部和发改委范围"/>
      <sheetName val="POWER ASSUMPTIONS"/>
      <sheetName val="2007"/>
      <sheetName val="国家"/>
      <sheetName val="分类"/>
      <sheetName val="市级专项格式"/>
      <sheetName val="1-1余额表"/>
      <sheetName val="2-11担保分级表"/>
      <sheetName val="2-7一般分级表"/>
      <sheetName val="2-1余额分级表"/>
      <sheetName val="2-5直接分级表"/>
      <sheetName val="2-9专项分级表"/>
      <sheetName val="工商税收"/>
      <sheetName val="市与直管县结算明细表"/>
      <sheetName val="投入"/>
      <sheetName val="经费权重"/>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图数据表"/>
      <sheetName val="1-1风险分析表"/>
      <sheetName val="1-2市级风险分析"/>
      <sheetName val="1-3风险分析"/>
      <sheetName val="1-4余额表"/>
      <sheetName val="1-5余额结构表"/>
      <sheetName val="1-6余额增长情况图"/>
      <sheetName val="1-7余额增长表一"/>
      <sheetName val="1-8余额增长表二"/>
      <sheetName val="1-9余额构成图"/>
      <sheetName val="1-10余额分布图"/>
      <sheetName val="1-11余额人均排序表"/>
      <sheetName val="1-12负债率表"/>
      <sheetName val="1-13债务率表"/>
      <sheetName val="1-14资金性质表"/>
      <sheetName val="1-15资金性质分级表一"/>
      <sheetName val="1-16资金性质分级表二"/>
      <sheetName val="1-17资金性质分级表三"/>
      <sheetName val="1-18直接债务资金性质表"/>
      <sheetName val="1-19担保债务资金性质表"/>
      <sheetName val="1-20资金性质增长表"/>
      <sheetName val="1-21资金性质分级增长表一"/>
      <sheetName val="1-22资金性质分级增长表二"/>
      <sheetName val="1-23资金性质分级增长表三"/>
      <sheetName val="1-24直接债务资金性质增长表"/>
      <sheetName val="1-25担保债务资金性质增长表"/>
      <sheetName val="2-1余额分级表"/>
      <sheetName val="2-2余额分级增长表1"/>
      <sheetName val="2-3余额分级增长表2"/>
      <sheetName val="2-4直接分级表"/>
      <sheetName val="2-5直接分级增长表"/>
      <sheetName val="2-6担保分级表"/>
      <sheetName val="2-7担保分级增长表"/>
      <sheetName val="2-8余额分部门1"/>
      <sheetName val="2-9余额分部门2"/>
      <sheetName val="2-10余额分部门增长图"/>
      <sheetName val="2-11余额分部门增长表1"/>
      <sheetName val="2-12余额分部门增长表2"/>
      <sheetName val="2-13余额分部门增长表3"/>
      <sheetName val="2-14余额分部门增长表4"/>
      <sheetName val="2-15余额分部门增长表5"/>
      <sheetName val="2-16直接分部门1"/>
      <sheetName val="2-17直接分部门2"/>
      <sheetName val="2-18直接分部门增长表1"/>
      <sheetName val="2-19直接分部门增长表2"/>
      <sheetName val="2-20直接分部门增长表3"/>
      <sheetName val="2-21直接分部门增长表4"/>
      <sheetName val="2-22直接分部门增长表5"/>
      <sheetName val="2-23担保分部门1"/>
      <sheetName val="2-24担保分部门2"/>
      <sheetName val="2-25担保分部门增长表1"/>
      <sheetName val="2-26担保分部门增长表2"/>
      <sheetName val="2-27担保分部门增长表3"/>
      <sheetName val="2-28担保分部门增长表4"/>
      <sheetName val="2-29担保分部门增长表5"/>
      <sheetName val="2-13余额分部门增长表1 (机关)"/>
      <sheetName val="2-14余额分部门增长表2 (机关)"/>
      <sheetName val="2-15余额分部门增长表3 (机关)"/>
      <sheetName val="2-16余额分部门增长表4 (机关)"/>
      <sheetName val="2-17余额分部门增长表5 (机关)"/>
      <sheetName val="2-18直接分部门增长表1 (机关)"/>
      <sheetName val="2-19直接分部门增长表2 (机关)"/>
      <sheetName val="2-20直接分部门增长表3 (机关)"/>
      <sheetName val="2-21直接分部门增长表4 (机关)"/>
      <sheetName val="2-22直接分部门增长表5 (机关)"/>
      <sheetName val="2-33担保分部门增长表1 (机关)"/>
      <sheetName val="2-34担保分部门增长表2 (机关)"/>
      <sheetName val="2-35担保分部门增长表3 (机关)"/>
      <sheetName val="2-36担保分部门增长表4 (机关)"/>
      <sheetName val="2-37担保分部门增长表5 (机关)"/>
      <sheetName val="余额直接_机关"/>
      <sheetName val="余额担保_机关"/>
      <sheetName val="2-13余额分部门增长表1 (事业)"/>
      <sheetName val="2-14余额分部门增长表2 (事业)"/>
      <sheetName val="2-15余额分部门增长表3 (事业)"/>
      <sheetName val="2-16余额分部门增长表4 (事业)"/>
      <sheetName val="2-17余额分部门增长表5 (事业)"/>
      <sheetName val="2-18直接分部门增长表1 (事业)"/>
      <sheetName val="2-19直接分部门增长表2 (事业)"/>
      <sheetName val="2-20直接分部门增长表3 (事业)"/>
      <sheetName val="2-21直接分部门增长表4 (事业)"/>
      <sheetName val="2-22直接分部门增长表5 (事业)"/>
      <sheetName val="2-33担保分部门增长表1 (事业)"/>
      <sheetName val="2-34担保分部门增长表2 (事业)"/>
      <sheetName val="2-35担保分部门增长表3 (事业)"/>
      <sheetName val="2-36担保分部门增长表4 (事业)"/>
      <sheetName val="2-37担保分部门增长表5 (事业)"/>
      <sheetName val="余额直接_事业"/>
      <sheetName val="余额担保_事业"/>
      <sheetName val="2-13余额分部门增长表1 (融资平台公司)"/>
      <sheetName val="2-14余额分部门增长表2 (融资平台公司)"/>
      <sheetName val="2-15余额分部门增长表3 (融资平台公司)"/>
      <sheetName val="2-16余额分部门增长表4 (融资平台公司)"/>
      <sheetName val="2-17余额分部门增长表5 (融资平台公司)"/>
      <sheetName val="2-18直接分部门增长表1 (融资平台公司)"/>
      <sheetName val="2-19直接分部门增长表2 (融资平台公司)"/>
      <sheetName val="2-20直接分部门增长表3 (融资平台公司)"/>
      <sheetName val="2-21直接分部门增长表4 (融资平台公司)"/>
      <sheetName val="2-22直接分部门增长表5 (融资平台公司)"/>
      <sheetName val="2-33担保分部门增长表1 (融资平台公司)"/>
      <sheetName val="2-34担保分部门增长表2 (融资平台公司)"/>
      <sheetName val="2-35担保分部门增长表3 (融资平台公司)"/>
      <sheetName val="2-36担保分部门增长表4 (融资平台公司)"/>
      <sheetName val="2-37担保分部门增长表5 (融资平台公司)"/>
      <sheetName val="余额直接_融资平台公司"/>
      <sheetName val="余额担保_融资平台公司"/>
      <sheetName val="3-1机关余额分部门1"/>
      <sheetName val="3-1机关余额分部门2"/>
      <sheetName val="3-3机关直接分部门1"/>
      <sheetName val="3-3机关直接分部门2"/>
      <sheetName val="3-7机关担保分部门1"/>
      <sheetName val="3-7机关担保分部门2"/>
      <sheetName val="3-1事业余额分部门1"/>
      <sheetName val="3-1事业余额分部门"/>
      <sheetName val="3-3事业直接分部门1"/>
      <sheetName val="3-3事业直接分部门2"/>
      <sheetName val="3-7事业担保分部门1"/>
      <sheetName val="3-7事业担保分部门2"/>
      <sheetName val="3-1_融资平台公司余额分部门1"/>
      <sheetName val="3-1_融资平台公司余额分部门"/>
      <sheetName val="3-3_融资平台公司直接分部门1"/>
      <sheetName val="3-3_融资平台公司直接分部门2"/>
      <sheetName val="3-7_融资平台公司担保分部门1"/>
      <sheetName val="3-7_融资平台公司担保分部门2"/>
      <sheetName val="4-1余额来源表"/>
      <sheetName val="4-2余额来源比重表"/>
      <sheetName val="4-3余额来源增长表"/>
      <sheetName val="(来源)债务债权－机关"/>
      <sheetName val="(来源)债务债权－事业单位"/>
      <sheetName val="(来源)债务债权-融资平台公司"/>
      <sheetName val="(余额)年初-年末"/>
      <sheetName val="4-4来源构成图"/>
      <sheetName val="4-5来源构成图(银行存款)"/>
      <sheetName val="4-6来源情况图"/>
      <sheetName val="5-1当年收支平衡表"/>
      <sheetName val="5-2当年余额变动表"/>
      <sheetName val="5-3当年收入分部门表1"/>
      <sheetName val="5-4当年收入分部门表2"/>
      <sheetName val="5-5当年支出分部门表1"/>
      <sheetName val="5-6当年支出分部门表2"/>
      <sheetName val="5-7当年支出用途1"/>
      <sheetName val="5-8当年支出用途2"/>
      <sheetName val="5-7当年支出用途"/>
      <sheetName val="5-7当年支出用途1 (省)"/>
      <sheetName val="5-8当年支出用途2 (省)"/>
      <sheetName val="5-7当年支出用途1 (市)"/>
      <sheetName val="5-8当年支出用途2 (市)"/>
      <sheetName val="5-7当年支出用途1 (县)"/>
      <sheetName val="5-8当年支出用途2 (县)"/>
      <sheetName val="5-9当年偿本付息表"/>
      <sheetName val="5-10偿还来源结构"/>
      <sheetName val="5-11偿还计划"/>
      <sheetName val="6-1历年来政府性债务统计情况"/>
      <sheetName val="6-2历年来总额分地区"/>
      <sheetName val="6-3历年来直接债务分地区"/>
      <sheetName val="6-4历年来担保债务分地区"/>
      <sheetName val="6-5历年来债务（省级）"/>
      <sheetName val="6-6历年来债务（市级）"/>
      <sheetName val="6-7历年来债务（县级）"/>
      <sheetName val="6-8历年来债务（乡镇）"/>
      <sheetName val="6-9历年来债务分来源表1（金融机构）"/>
      <sheetName val="6-10历年来债务分来源表2（上级财政）"/>
      <sheetName val="6-11历年来债务分来源表3（其他）"/>
      <sheetName val="6-12历年来人均债务排序表"/>
      <sheetName val="6-13历年来各地区负债率表"/>
      <sheetName val="6-14历年来各地区债务率表"/>
      <sheetName val="6-15历年来逾期债务表"/>
      <sheetName val="6-16历年来逾期率表"/>
    </sheetNames>
    <sheetDataSet>
      <sheetData sheetId="0"/>
      <sheetData sheetId="1"/>
      <sheetData sheetId="2"/>
      <sheetData sheetId="3"/>
      <sheetData sheetId="4"/>
      <sheetData sheetId="5"/>
      <sheetData sheetId="6" refreshError="1"/>
      <sheetData sheetId="7"/>
      <sheetData sheetId="8"/>
      <sheetData sheetId="9"/>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efreshError="1"/>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fine"/>
      <sheetName val="StartUp"/>
      <sheetName val="StartUp_2"/>
      <sheetName val="StartUp_3"/>
      <sheetName val="StartUp_4"/>
      <sheetName val="StartUp_5"/>
      <sheetName val="StartUp_6"/>
      <sheetName val="StartUp_7"/>
      <sheetName val="StartUp_8"/>
      <sheetName val="StartUp_9"/>
      <sheetName val="StartUp_10"/>
      <sheetName val="StartUp_11"/>
      <sheetName val="StartUp_12"/>
      <sheetName val="债券分配统计（未调整前）"/>
      <sheetName val="分配计算表（非扩权县）"/>
      <sheetName val="分配计算表（扩权县）"/>
      <sheetName val="基础数据汇总表"/>
      <sheetName val="基1项目需求"/>
      <sheetName val="基2举债空间"/>
      <sheetName val="需财政资金偿还债务"/>
      <sheetName val="债务逾期表"/>
      <sheetName val="2010年财力表"/>
      <sheetName val="04-09可用财力"/>
      <sheetName val="融资平台投资需求"/>
      <sheetName val="公路里程"/>
      <sheetName val="基础编码"/>
      <sheetName val="1-4余额表"/>
      <sheetName val="C01-1"/>
      <sheetName val="差异系数"/>
      <sheetName val="data"/>
      <sheetName val="中央"/>
      <sheetName val="P1012001"/>
      <sheetName val="基础数据"/>
      <sheetName val="01北京市"/>
      <sheetName val="Sheet1"/>
      <sheetName val="区划对应表"/>
      <sheetName val="分县数据"/>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代码对比表"/>
      <sheetName val="d"/>
      <sheetName val="data"/>
      <sheetName val="差异系数"/>
      <sheetName val="经费权重"/>
      <sheetName val="Total"/>
      <sheetName val="rkgm"/>
      <sheetName val="rkmj"/>
      <sheetName val="wdxs"/>
      <sheetName val="hbxs"/>
      <sheetName val="1-1余额表"/>
      <sheetName val="2-11担保分级表"/>
      <sheetName val="2-7一般分级表"/>
      <sheetName val="2-1余额分级表"/>
      <sheetName val="2-5直接分级表"/>
      <sheetName val="2-9专项分级表"/>
      <sheetName val="基础数据"/>
      <sheetName val="中央"/>
      <sheetName val="公路里程"/>
      <sheetName val="区划对应表"/>
      <sheetName val="基础编码"/>
      <sheetName val="四月份月报"/>
      <sheetName val="Sheet1"/>
      <sheetName val="1-4余额表"/>
      <sheetName val="P1012001"/>
      <sheetName val="参数表"/>
      <sheetName val="2009"/>
      <sheetName val="分县数据"/>
      <sheetName val="01北京市"/>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7"/>
      <sheetName val="2009"/>
      <sheetName val="第6行"/>
      <sheetName val="动态分析报表"/>
      <sheetName val="C01-1"/>
      <sheetName val="公路里程"/>
      <sheetName val="参数表"/>
      <sheetName val="差异系数"/>
      <sheetName val="data"/>
      <sheetName val="中央"/>
      <sheetName val="01北京市"/>
      <sheetName val="经费权重"/>
      <sheetName val="四月份月报"/>
      <sheetName val="Sheet1"/>
      <sheetName val="P1012001"/>
      <sheetName val="PKx"/>
      <sheetName val="L24"/>
      <sheetName val="有效性列表"/>
      <sheetName val="区划对应表"/>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24"/>
      <sheetName val="08村级"/>
      <sheetName val="经费权重"/>
      <sheetName val="参数表"/>
      <sheetName val="2009"/>
      <sheetName val="分县数据"/>
      <sheetName val="基础编码"/>
      <sheetName val="公路里程"/>
      <sheetName val="差异系数"/>
      <sheetName val="data"/>
      <sheetName val="区划对应表"/>
      <sheetName val="中央"/>
      <sheetName val="有效性列表"/>
      <sheetName val="国家"/>
      <sheetName val="1-1余额表"/>
      <sheetName val="2-11担保分级表"/>
      <sheetName val="2-7一般分级表"/>
      <sheetName val="2-1余额分级表"/>
      <sheetName val="2-5直接分级表"/>
      <sheetName val="2-9专项分级表"/>
      <sheetName val="P1012001"/>
      <sheetName val="C01-1"/>
      <sheetName val="市县名单"/>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封面"/>
      <sheetName val="目录"/>
      <sheetName val="逻辑关系图"/>
      <sheetName val="1-1余额表"/>
      <sheetName val="1-2余额结构表"/>
      <sheetName val="1-3余额增长表一"/>
      <sheetName val="1-4余额增长表二"/>
      <sheetName val="1-5余额增长表三"/>
      <sheetName val="1-6余额构成图"/>
      <sheetName val="1-7余额分布图"/>
      <sheetName val="1-8余额人均排序表"/>
      <sheetName val="1-9负债率表"/>
      <sheetName val="财力"/>
      <sheetName val="1-10债务率表"/>
      <sheetName val="2-1余额分级表"/>
      <sheetName val="2-2余额分级图"/>
      <sheetName val="2-3余额分级增长表1"/>
      <sheetName val="2-4余额分级增长表2"/>
      <sheetName val="2-5直接分级表"/>
      <sheetName val="2-6直接分级增长表"/>
      <sheetName val="2-7一般分级表"/>
      <sheetName val="2-8一般分级增长表"/>
      <sheetName val="2-9专项分级表"/>
      <sheetName val="2-10专项分级增长表"/>
      <sheetName val="2-11担保分级表"/>
      <sheetName val="2-12担保分级增长表"/>
      <sheetName val="3-1余额分部门1"/>
      <sheetName val="3-1余额分部门2"/>
      <sheetName val="3-2余额分部门比重1"/>
      <sheetName val="3-2余额分部门比重2"/>
      <sheetName val="3-3直接分部门1"/>
      <sheetName val="3-3直接分部门2"/>
      <sheetName val="3-4直接分部门比重1"/>
      <sheetName val="3-4直接分部门比重2"/>
      <sheetName val="3-5一般分部门1"/>
      <sheetName val="3-5一般分部门2"/>
      <sheetName val="3-6专项分部门1"/>
      <sheetName val="3-6专项分部门2"/>
      <sheetName val="3-7担保分部门1"/>
      <sheetName val="3-7担保分部门2"/>
      <sheetName val="2-13余额分部门增长表1"/>
      <sheetName val="2-14余额分部门增长表2"/>
      <sheetName val="2-15余额分部门增长表3"/>
      <sheetName val="2-16余额分部门增长表4"/>
      <sheetName val="2-17余额分部门增长表5"/>
      <sheetName val="2-18直接分部门增长表1"/>
      <sheetName val="2-19直接分部门增长表2"/>
      <sheetName val="2-20直接分部门增长表3"/>
      <sheetName val="2-21直接分部门增长表4"/>
      <sheetName val="2-22直接分部门增长表5"/>
      <sheetName val="2-23一般分部门增长表1"/>
      <sheetName val="2-24一般分部门增长表2"/>
      <sheetName val="2-25一般分部门增长表3"/>
      <sheetName val="2-26一般分部门增长表4"/>
      <sheetName val="2-27一般分部门增长表5"/>
      <sheetName val="2-28专项分部门增长表1"/>
      <sheetName val="2-29专项分部门增长表2"/>
      <sheetName val="2-30专项分部门增长表3"/>
      <sheetName val="2-31专项分部门增长表4"/>
      <sheetName val="2-32专项分部门增长表5"/>
      <sheetName val="2-33担保分部门增长表1"/>
      <sheetName val="2-34担保分部门增长表2"/>
      <sheetName val="2-35担保分部门增长表3"/>
      <sheetName val="2-36担保分部门增长表4"/>
      <sheetName val="2-37担保分部门增长表5"/>
      <sheetName val="4-1余额逾期"/>
      <sheetName val="4-2余额vs逾期图"/>
      <sheetName val="4-3余额逾期增长"/>
      <sheetName val="4-4余额逾期分级"/>
      <sheetName val="4-5直接逾期"/>
      <sheetName val="4-6直接逾期分级"/>
      <sheetName val="4-7担保逾期"/>
      <sheetName val="4-8担保逾期分级"/>
      <sheetName val="4-9当年逾期增减"/>
      <sheetName val="5-1余额来源表"/>
      <sheetName val="5-2余额来源比重表"/>
      <sheetName val="5-3余额来源增长表"/>
      <sheetName val="5-4余额来源构成图"/>
      <sheetName val="5-5余额来源情况图"/>
      <sheetName val="6-1当年收支平衡表"/>
      <sheetName val="6-2当年余额变动表"/>
      <sheetName val="6-3当年收入分部门表1"/>
      <sheetName val="6-3当年收入分部门表2"/>
      <sheetName val="6-4当年支出分部门表1"/>
      <sheetName val="6-4当年支出分部门表2"/>
      <sheetName val="6-5当年支出用途1"/>
      <sheetName val="6-5当年支出用途2"/>
      <sheetName val="6-6当年偿本付息表"/>
      <sheetName val="6-7偿还计划"/>
      <sheetName val="〇七年初"/>
      <sheetName val="县级表"/>
      <sheetName val="风险指标"/>
      <sheetName val="2006年末"/>
      <sheetName val="〇六年末整理"/>
      <sheetName val="年末"/>
      <sheetName val="基础表"/>
      <sheetName val="省级"/>
      <sheetName val="市级表"/>
      <sheetName val="编码"/>
      <sheetName val="图数据表"/>
    </sheetNames>
    <sheetDataSet>
      <sheetData sheetId="0"/>
      <sheetData sheetId="1"/>
      <sheetData sheetId="2"/>
      <sheetData sheetId="3"/>
      <sheetData sheetId="4"/>
      <sheetData sheetId="5"/>
      <sheetData sheetId="6"/>
      <sheetData sheetId="7"/>
      <sheetData sheetId="8"/>
      <sheetData sheetId="9" refreshError="1"/>
      <sheetData sheetId="10"/>
      <sheetData sheetId="11"/>
      <sheetData sheetId="12"/>
      <sheetData sheetId="13"/>
      <sheetData sheetId="14"/>
      <sheetData sheetId="15" refreshError="1"/>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refreshError="1"/>
      <sheetData sheetId="67"/>
      <sheetData sheetId="68"/>
      <sheetData sheetId="69"/>
      <sheetData sheetId="70"/>
      <sheetData sheetId="71"/>
      <sheetData sheetId="72"/>
      <sheetData sheetId="73"/>
      <sheetData sheetId="74"/>
      <sheetData sheetId="75"/>
      <sheetData sheetId="76"/>
      <sheetData sheetId="77" refreshError="1"/>
      <sheetData sheetId="78" refreshError="1"/>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
      <sheetName val="StartUp"/>
      <sheetName val="StartUp_2"/>
      <sheetName val="StartUp_3"/>
      <sheetName val="StartUp_4"/>
      <sheetName val="StartUp_5"/>
      <sheetName val="StartUp_6"/>
      <sheetName val="StartUp_7"/>
      <sheetName val="StartUp_8"/>
      <sheetName val="StartUp_9"/>
      <sheetName val="StartUp_10"/>
      <sheetName val="StartUp_11"/>
      <sheetName val="StartUp_12"/>
      <sheetName val="StartUp_13"/>
      <sheetName val="StartUp_14"/>
      <sheetName val="StartUp_15"/>
      <sheetName val="StartUp_16"/>
      <sheetName val="StartUp_17"/>
      <sheetName val="StartUp_18"/>
      <sheetName val="StartUp_19"/>
      <sheetName val="StartUp_20"/>
      <sheetName val="StartUp_21"/>
      <sheetName val="StartUp_22"/>
      <sheetName val="StartUp_23"/>
      <sheetName val="StartUp_24"/>
      <sheetName val="StartUp_25"/>
      <sheetName val="StartUp_26"/>
      <sheetName val="StartUp_27"/>
      <sheetName val="StartUp_28"/>
      <sheetName val="StartUp_29"/>
      <sheetName val="StartUp_30"/>
      <sheetName val="StartUp_31"/>
      <sheetName val="StartUp_32"/>
      <sheetName val="StartUp_33"/>
      <sheetName val="StartUp_34"/>
      <sheetName val="StartUp_35"/>
      <sheetName val="StartUp_36"/>
      <sheetName val="StartUp_37"/>
      <sheetName val="StartUp_38"/>
      <sheetName val="StartUp_39"/>
      <sheetName val="StartUp_40"/>
      <sheetName val="StartUp_41"/>
      <sheetName val="StartUp_42"/>
      <sheetName val="StartUp_43"/>
      <sheetName val="StartUp_44"/>
      <sheetName val="StartUp_45"/>
      <sheetName val="StartUp_46"/>
      <sheetName val="StartUp_47"/>
      <sheetName val="StartUp_48"/>
      <sheetName val="StartUp_49"/>
      <sheetName val="StartUp_50"/>
      <sheetName val="StartUp_51"/>
      <sheetName val="StartUp_52"/>
      <sheetName val="StartUp_53"/>
      <sheetName val="StartUp_54"/>
      <sheetName val="StartUp_55"/>
      <sheetName val="StartUp_56"/>
      <sheetName val="StartUp_57"/>
      <sheetName val="StartUp_58"/>
      <sheetName val="StartUp_59"/>
      <sheetName val="StartUp_60"/>
      <sheetName val="StartUp_61"/>
      <sheetName val="StartUp_62"/>
      <sheetName val="StartUp_63"/>
      <sheetName val="StartUp_64"/>
      <sheetName val="StartUp_65"/>
      <sheetName val="StartUp_66"/>
      <sheetName val="StartUp_67"/>
      <sheetName val="StartUp_68"/>
      <sheetName val="StartUp_69"/>
      <sheetName val="StartUp_70"/>
      <sheetName val="StartUp_71"/>
      <sheetName val="StartUp_72"/>
      <sheetName val="StartUp_73"/>
      <sheetName val="StartUp_74"/>
      <sheetName val="StartUp_75"/>
      <sheetName val="StartUp_76"/>
      <sheetName val="StartUp_77"/>
      <sheetName val="StartUp_78"/>
      <sheetName val="StartUp_79"/>
      <sheetName val="StartUp_80"/>
      <sheetName val="StartUp_81"/>
      <sheetName val="StartUp_82"/>
      <sheetName val="StartUp_83"/>
      <sheetName val="StartUp_84"/>
      <sheetName val="StartUp_85"/>
      <sheetName val="StartUp_86"/>
      <sheetName val="StartUp_87"/>
      <sheetName val="StartUp_88"/>
      <sheetName val="StartUp_89"/>
      <sheetName val="StartUp_90"/>
      <sheetName val="StartUp_91"/>
      <sheetName val="StartUp_92"/>
      <sheetName val="StartUp_93"/>
      <sheetName val="StartUp_94"/>
      <sheetName val="StartUp_95"/>
      <sheetName val="StartUp_96"/>
      <sheetName val="StartUp_97"/>
      <sheetName val="StartUp_98"/>
      <sheetName val="StartUp_99"/>
      <sheetName val="StartUp_100"/>
      <sheetName val="StartUp_101"/>
      <sheetName val="StartUp_102"/>
      <sheetName val="StartUp_103"/>
      <sheetName val="StartUp_104"/>
      <sheetName val="StartUp_105"/>
      <sheetName val="StartUp_106"/>
      <sheetName val="StartUp_107"/>
      <sheetName val="StartUp_108"/>
      <sheetName val="StartUp_109"/>
      <sheetName val="StartUp_110"/>
      <sheetName val="StartUp_111"/>
      <sheetName val="StartUp_112"/>
      <sheetName val="StartUp_113"/>
      <sheetName val="StartUp_114"/>
      <sheetName val="StartUp_115"/>
      <sheetName val="StartUp_116"/>
      <sheetName val="StartUp_117"/>
      <sheetName val="StartUp_118"/>
      <sheetName val="StartUp_119"/>
      <sheetName val="StartUp_120"/>
      <sheetName val="StartUp_121"/>
      <sheetName val="StartUp_122"/>
      <sheetName val="StartUp_123"/>
      <sheetName val="StartUp_124"/>
      <sheetName val="StartUp_125"/>
      <sheetName val="StartUp_126"/>
      <sheetName val="StartUp_127"/>
      <sheetName val="StartUp_128"/>
      <sheetName val="StartUp_129"/>
      <sheetName val="StartUp_130"/>
      <sheetName val="StartUp_131"/>
      <sheetName val="StartUp_132"/>
      <sheetName val="StartUp_133"/>
      <sheetName val="StartUp_134"/>
      <sheetName val="StartUp_135"/>
      <sheetName val="StartUp_136"/>
      <sheetName val="StartUp_137"/>
      <sheetName val="StartUp_138"/>
      <sheetName val="StartUp_139"/>
      <sheetName val="StartUp_140"/>
      <sheetName val="StartUp_141"/>
      <sheetName val="StartUp_142"/>
      <sheetName val="StartUp_143"/>
      <sheetName val="StartUp_144"/>
      <sheetName val="StartUp_145"/>
      <sheetName val="StartUp_146"/>
      <sheetName val="StartUp_147"/>
      <sheetName val="StartUp_148"/>
      <sheetName val="StartUp_149"/>
      <sheetName val="StartUp_150"/>
      <sheetName val="StartUp_151"/>
      <sheetName val="StartUp_152"/>
      <sheetName val="StartUp_153"/>
      <sheetName val="StartUp_154"/>
      <sheetName val="StartUp_155"/>
      <sheetName val="StartUp_156"/>
      <sheetName val="StartUp_157"/>
      <sheetName val="StartUp_158"/>
      <sheetName val="StartUp_159"/>
      <sheetName val="StartUp_160"/>
      <sheetName val="StartUp_161"/>
      <sheetName val="StartUp_162"/>
      <sheetName val="StartUp_163"/>
      <sheetName val="StartUp_164"/>
      <sheetName val="StartUp_165"/>
      <sheetName val="StartUp_166"/>
      <sheetName val="StartUp_167"/>
      <sheetName val="StartUp_168"/>
      <sheetName val="StartUp_169"/>
      <sheetName val="StartUp_170"/>
      <sheetName val="StartUp_171"/>
      <sheetName val="StartUp_172"/>
      <sheetName val="StartUp_173"/>
      <sheetName val="StartUp_174"/>
      <sheetName val="StartUp_175"/>
      <sheetName val="StartUp_176"/>
      <sheetName val="StartUp_177"/>
      <sheetName val="StartUp_178"/>
      <sheetName val="StartUp_179"/>
      <sheetName val="StartUp_180"/>
      <sheetName val="StartUp_181"/>
      <sheetName val="StartUp_182"/>
      <sheetName val="StartUp_183"/>
      <sheetName val="StartUp_184"/>
      <sheetName val="StartUp_185"/>
      <sheetName val="StartUp_186"/>
      <sheetName val="StartUp_187"/>
      <sheetName val="StartUp_188"/>
      <sheetName val="StartUp_189"/>
      <sheetName val="StartUp_190"/>
      <sheetName val="StartUp_191"/>
      <sheetName val="StartUp_192"/>
      <sheetName val="StartUp_193"/>
      <sheetName val="StartUp_194"/>
      <sheetName val="StartUp_195"/>
      <sheetName val="StartUp_196"/>
      <sheetName val="StartUp_197"/>
      <sheetName val="StartUp_198"/>
      <sheetName val="StartUp_199"/>
      <sheetName val="StartUp_200"/>
      <sheetName val="StartUp_201"/>
      <sheetName val="StartUp_202"/>
      <sheetName val="StartUp_203"/>
      <sheetName val="StartUp_204"/>
      <sheetName val="StartUp_205"/>
      <sheetName val="StartUp_206"/>
      <sheetName val="StartUp_207"/>
      <sheetName val="StartUp_208"/>
      <sheetName val="StartUp_209"/>
      <sheetName val="StartUp_210"/>
      <sheetName val="StartUp_211"/>
      <sheetName val="StartUp_212"/>
      <sheetName val="StartUp_213"/>
      <sheetName val="StartUp_214"/>
      <sheetName val="StartUp_215"/>
      <sheetName val="StartUp_216"/>
      <sheetName val="StartUp_217"/>
      <sheetName val="StartUp_218"/>
      <sheetName val="StartUp_219"/>
      <sheetName val="StartUp_220"/>
      <sheetName val="StartUp_221"/>
      <sheetName val="StartUp_222"/>
      <sheetName val="StartUp_223"/>
      <sheetName val="StartUp_224"/>
      <sheetName val="StartUp_225"/>
      <sheetName val="StartUp_226"/>
      <sheetName val="StartUp_227"/>
      <sheetName val="StartUp_228"/>
      <sheetName val="StartUp_229"/>
      <sheetName val="StartUp_230"/>
      <sheetName val="StartUp_231"/>
      <sheetName val="StartUp_232"/>
      <sheetName val="StartUp_233"/>
      <sheetName val="StartUp_234"/>
      <sheetName val="StartUp_235"/>
      <sheetName val="StartUp_236"/>
      <sheetName val="StartUp_237"/>
      <sheetName val="StartUp_238"/>
      <sheetName val="StartUp_239"/>
      <sheetName val="StartUp_240"/>
      <sheetName val="StartUp_241"/>
      <sheetName val="StartUp_242"/>
      <sheetName val="StartUp_243"/>
      <sheetName val="StartUp_244"/>
      <sheetName val="StartUp_245"/>
      <sheetName val="StartUp_246"/>
      <sheetName val="StartUp_247"/>
      <sheetName val="StartUp_248"/>
      <sheetName val="StartUp_249"/>
      <sheetName val="StartUp_250"/>
      <sheetName val="StartUp_251"/>
      <sheetName val="StartUp_252"/>
      <sheetName val="StartUp_253"/>
      <sheetName val="StartUp_254"/>
      <sheetName val="StartUp_255"/>
      <sheetName val="StartUp_256"/>
      <sheetName val="StartUp_257"/>
      <sheetName val="StartUp_258"/>
      <sheetName val="StartUp_259"/>
      <sheetName val="StartUp_260"/>
      <sheetName val="StartUp_261"/>
      <sheetName val="StartUp_262"/>
      <sheetName val="StartUp_263"/>
      <sheetName val="StartUp_264"/>
      <sheetName val="StartUp_265"/>
      <sheetName val="StartUp_266"/>
      <sheetName val="StartUp_267"/>
      <sheetName val="StartUp_268"/>
      <sheetName val="StartUp_269"/>
      <sheetName val="StartUp_270"/>
      <sheetName val="StartUp_271"/>
      <sheetName val="StartUp_272"/>
      <sheetName val="StartUp_273"/>
      <sheetName val="StartUp_274"/>
      <sheetName val="StartUp_275"/>
      <sheetName val="StartUp_276"/>
      <sheetName val="StartUp_277"/>
      <sheetName val="StartUp_278"/>
      <sheetName val="StartUp_279"/>
      <sheetName val="StartUp_280"/>
      <sheetName val="StartUp_281"/>
      <sheetName val="StartUp_282"/>
      <sheetName val="StartUp_283"/>
      <sheetName val="StartUp_284"/>
      <sheetName val="StartUp_285"/>
      <sheetName val="StartUp_286"/>
      <sheetName val="StartUp_287"/>
      <sheetName val="StartUp_288"/>
      <sheetName val="StartUp_289"/>
      <sheetName val="StartUp_290"/>
      <sheetName val="StartUp_291"/>
      <sheetName val="StartUp_292"/>
      <sheetName val="StartUp_293"/>
      <sheetName val="StartUp_294"/>
      <sheetName val="StartUp_295"/>
      <sheetName val="StartUp_296"/>
      <sheetName val="StartUp_297"/>
      <sheetName val="StartUp_298"/>
      <sheetName val="StartUp_299"/>
      <sheetName val="StartUp_300"/>
      <sheetName val="StartUp_301"/>
      <sheetName val="StartUp_302"/>
      <sheetName val="StartUp_303"/>
      <sheetName val="StartUp_304"/>
      <sheetName val="StartUp_305"/>
      <sheetName val="StartUp_306"/>
      <sheetName val="StartUp_307"/>
      <sheetName val="StartUp_308"/>
      <sheetName val="StartUp_309"/>
      <sheetName val="StartUp_310"/>
      <sheetName val="StartUp_311"/>
      <sheetName val="StartUp_312"/>
      <sheetName val="StartUp_313"/>
      <sheetName val="StartUp_314"/>
      <sheetName val="StartUp_315"/>
      <sheetName val="StartUp_316"/>
      <sheetName val="StartUp_317"/>
      <sheetName val="StartUp_318"/>
      <sheetName val="StartUp_319"/>
      <sheetName val="StartUp_320"/>
      <sheetName val="StartUp_321"/>
      <sheetName val="StartUp_322"/>
      <sheetName val="StartUp_323"/>
      <sheetName val="StartUp_324"/>
      <sheetName val="StartUp_325"/>
      <sheetName val="StartUp_326"/>
      <sheetName val="StartUp_327"/>
      <sheetName val="StartUp_328"/>
      <sheetName val="StartUp_329"/>
      <sheetName val="StartUp_330"/>
      <sheetName val="StartUp_331"/>
      <sheetName val="StartUp_332"/>
      <sheetName val="StartUp_333"/>
      <sheetName val="StartUp_334"/>
      <sheetName val="StartUp_335"/>
      <sheetName val="StartUp_336"/>
      <sheetName val="StartUp_337"/>
      <sheetName val="StartUp_338"/>
      <sheetName val="StartUp_339"/>
      <sheetName val="StartUp_340"/>
      <sheetName val="StartUp_341"/>
      <sheetName val="StartUp_342"/>
      <sheetName val="StartUp_343"/>
      <sheetName val="StartUp_344"/>
      <sheetName val="StartUp_345"/>
      <sheetName val="StartUp_346"/>
      <sheetName val="StartUp_347"/>
      <sheetName val="StartUp_348"/>
      <sheetName val="StartUp_349"/>
      <sheetName val="StartUp_350"/>
      <sheetName val="StartUp_351"/>
      <sheetName val="StartUp_352"/>
      <sheetName val="StartUp_353"/>
      <sheetName val="StartUp_354"/>
      <sheetName val="StartUp_355"/>
      <sheetName val="StartUp_356"/>
      <sheetName val="StartUp_357"/>
      <sheetName val="StartUp_358"/>
      <sheetName val="StartUp_359"/>
      <sheetName val="StartUp_360"/>
      <sheetName val="StartUp_361"/>
      <sheetName val="StartUp_362"/>
      <sheetName val="StartUp_363"/>
      <sheetName val="StartUp_364"/>
      <sheetName val="StartUp_365"/>
      <sheetName val="StartUp_366"/>
      <sheetName val="StartUp_367"/>
      <sheetName val="StartUp_368"/>
      <sheetName val="StartUp_369"/>
      <sheetName val="StartUp_370"/>
      <sheetName val="StartUp_371"/>
      <sheetName val="StartUp_372"/>
      <sheetName val="StartUp_373"/>
      <sheetName val="StartUp_374"/>
      <sheetName val="StartUp_375"/>
      <sheetName val="StartUp_376"/>
      <sheetName val="StartUp_377"/>
      <sheetName val="StartUp_378"/>
      <sheetName val="区划对应表"/>
      <sheetName val="四川-对账表"/>
      <sheetName val="核对表"/>
      <sheetName val="四川-对账表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sheetData sheetId="380"/>
      <sheetData sheetId="381" refreshError="1"/>
      <sheetData sheetId="38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代码对比表"/>
      <sheetName val="d"/>
      <sheetName val="data"/>
      <sheetName val="差异系数"/>
      <sheetName val="经费权重"/>
      <sheetName val="Total"/>
      <sheetName val="rkgm"/>
      <sheetName val="rkmj"/>
      <sheetName val="wdxs"/>
      <sheetName val="hbxs"/>
      <sheetName val="四月份月报"/>
      <sheetName val="国家"/>
      <sheetName val="P1012001"/>
      <sheetName val="Sheet1"/>
      <sheetName val="有效性列表"/>
      <sheetName val="区划对应表"/>
      <sheetName val="参数表"/>
      <sheetName val="分县数据"/>
      <sheetName val="公路里程"/>
      <sheetName val="人民银行"/>
      <sheetName val="01北京市"/>
      <sheetName val="L24"/>
      <sheetName val="中央"/>
      <sheetName val="2007"/>
      <sheetName val="市县名单"/>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录入13"/>
      <sheetName val="录入14"/>
      <sheetName val="合计"/>
      <sheetName val="分县数据"/>
      <sheetName val="P1012001"/>
      <sheetName val="区划对应表"/>
      <sheetName val="L24"/>
      <sheetName val="四月份月报"/>
      <sheetName val="经费权重"/>
      <sheetName val="国家"/>
      <sheetName val="总表"/>
      <sheetName val="Sheet1"/>
      <sheetName val="01北京市"/>
      <sheetName val="1-1余额表"/>
      <sheetName val="2-11担保分级表"/>
      <sheetName val="2-7一般分级表"/>
      <sheetName val="2-1余额分级表"/>
      <sheetName val="2-5直接分级表"/>
      <sheetName val="2-9专项分级表"/>
      <sheetName val="有效性列表"/>
      <sheetName val="公路里程"/>
      <sheetName val="中央"/>
      <sheetName val="C01-1"/>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L24"/>
      <sheetName val="1-4余额表"/>
      <sheetName val="中央"/>
      <sheetName val="分县数据"/>
      <sheetName val="四月份月报"/>
      <sheetName val="参数表"/>
      <sheetName val="C01-1"/>
      <sheetName val="经费权重"/>
      <sheetName val="国家"/>
      <sheetName val="区划对应表"/>
      <sheetName val="下拉选项"/>
      <sheetName val="人民银行"/>
      <sheetName val="项目类型"/>
      <sheetName val="2007"/>
      <sheetName val="总表"/>
      <sheetName val="01北京市"/>
      <sheetName val="基础编码"/>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填报说明"/>
      <sheetName val="表A 政府平台明细"/>
      <sheetName val="表B 保障性住房明细"/>
      <sheetName val="表C 汇总表"/>
      <sheetName val="表D 8月放款客户"/>
      <sheetName val="表E 修改备忘"/>
      <sheetName val="参数表"/>
      <sheetName val="Sheet1"/>
      <sheetName val="分县数据"/>
      <sheetName val="总表"/>
      <sheetName val="区划对应表"/>
      <sheetName val="有效性列表"/>
      <sheetName val="P1012001"/>
      <sheetName val="C01-1"/>
      <sheetName val="基础编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fine"/>
      <sheetName val="C01-1"/>
    </sheetNames>
    <sheetDataSet>
      <sheetData sheetId="0"/>
      <sheetData sheetId="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7"/>
      <sheetName val="2008"/>
      <sheetName val="第6行"/>
      <sheetName val="动态分析报表"/>
      <sheetName val="区划对应表"/>
      <sheetName val="中央"/>
      <sheetName val="P1012001"/>
      <sheetName val="C01-1"/>
      <sheetName val="Sheet1"/>
      <sheetName val="总表"/>
      <sheetName val="经费权重"/>
      <sheetName val="基础数据"/>
      <sheetName val="参数表"/>
      <sheetName val="国家"/>
      <sheetName val="分县数据"/>
      <sheetName val="1-1余额表"/>
      <sheetName val="2-11担保分级表"/>
      <sheetName val="2-7一般分级表"/>
      <sheetName val="2-1余额分级表"/>
      <sheetName val="2-5直接分级表"/>
      <sheetName val="2-9专项分级表"/>
      <sheetName val="1-4余额表"/>
    </sheetNames>
    <sheetDataSet>
      <sheetData sheetId="0"/>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需要调整指标"/>
      <sheetName val="发文表数"/>
      <sheetName val="总表"/>
      <sheetName val="标准收入"/>
      <sheetName val="标准支出"/>
      <sheetName val="转移支付系数"/>
      <sheetName val="增长率"/>
      <sheetName val="历年增长率"/>
      <sheetName val="总人口人均"/>
      <sheetName val="分省"/>
      <sheetName val="总支出合计"/>
      <sheetName val="困难程度系数"/>
      <sheetName val="云南测算"/>
      <sheetName val="2005补助"/>
      <sheetName val="2005上解"/>
      <sheetName val="2005年专款"/>
      <sheetName val="2005年社会保障明细"/>
      <sheetName val="2004补助"/>
      <sheetName val="2004上解"/>
      <sheetName val="2004年专款情况表-正式表"/>
      <sheetName val="2004年专款情况表（单列市分开）"/>
      <sheetName val="2004年调资发文汇总"/>
      <sheetName val="2004年社保明细"/>
      <sheetName val="2004年社保明细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Up"/>
      <sheetName val="区划对应表"/>
      <sheetName val="举借方式"/>
      <sheetName val="银行"/>
      <sheetName val="有效性列表"/>
      <sheetName val="00 目录"/>
      <sheetName val="封面"/>
      <sheetName val="公司债务项目情况表"/>
      <sheetName val="公司资产、在建项目情况表"/>
      <sheetName val="01个数"/>
      <sheetName val="02余额--汇总"/>
      <sheetName val="03来源--汇总"/>
      <sheetName val="04来源--省级"/>
      <sheetName val="05来源--市级"/>
      <sheetName val="06来源--县级"/>
      <sheetName val="07方式--汇总"/>
      <sheetName val="08方式--省级"/>
      <sheetName val="09方式--市级"/>
      <sheetName val="10方式--县级"/>
      <sheetName val="11资产负债--汇总"/>
      <sheetName val="12在建项目--汇总"/>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01-1"/>
      <sheetName val="Define"/>
      <sheetName val="C01-2"/>
      <sheetName val="C10"/>
      <sheetName val="C11"/>
      <sheetName val="C12"/>
      <sheetName val="C13"/>
      <sheetName val="C14"/>
      <sheetName val="C15"/>
      <sheetName val="C14-2"/>
      <sheetName val="C16"/>
      <sheetName val="C17"/>
      <sheetName val="C02"/>
      <sheetName val="C03"/>
      <sheetName val="C04-1"/>
      <sheetName val="C04-2"/>
      <sheetName val="C05-1"/>
      <sheetName val="C05-2"/>
      <sheetName val="C06"/>
      <sheetName val="C07"/>
      <sheetName val="C08"/>
      <sheetName val="C09"/>
      <sheetName val="XL4Poppy"/>
      <sheetName val=""/>
      <sheetName val="KKKKKKKK"/>
      <sheetName val="G.1R-Shou COP Gf"/>
      <sheetName val="P1012001"/>
      <sheetName val="国家"/>
      <sheetName val="_x005f_x0000__x005f_x0000__x005f_x0000__x005f_x0000__x0"/>
      <sheetName val="分县数据"/>
      <sheetName val="_x005f_x005f_x005f_x0000__x005f_x005f_x005f_x0000__x005"/>
      <sheetName val="总表"/>
      <sheetName val="01北京市"/>
      <sheetName val="参数表"/>
      <sheetName val="经费权重"/>
      <sheetName val="_x005f_x0000__x005f_x0000__x005"/>
      <sheetName val="基础编码"/>
      <sheetName val="1-1余额表"/>
      <sheetName val="2-11担保分级表"/>
      <sheetName val="2-7一般分级表"/>
      <sheetName val="2-1余额分级表"/>
      <sheetName val="2-5直接分级表"/>
      <sheetName val="2-9专项分级表"/>
      <sheetName val="_x005f_x005f_x005f_x005f_x005f_x005f_x005f_x0000__x005f"/>
      <sheetName val="中央"/>
      <sheetName val="_x005f_x005f_x005f_x0000__x005f"/>
      <sheetName val="_x005f_x005f_x005f_x005f_"/>
      <sheetName val="_x005f_x005f_x005f_x005f_x005f_x005f_x005f_x005f_x005f_x005f_"/>
      <sheetName val="Sheet1"/>
      <sheetName val="_x005f_x005f_x005f_x005f_x005f_x005f_x005f_x005f_"/>
      <sheetName val="有效性列表"/>
      <sheetName val="区划对应表"/>
      <sheetName val="L24"/>
      <sheetName val="人民银行"/>
      <sheetName val="2007"/>
      <sheetName val="_x0"/>
      <sheetName val="_x00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四月份月报"/>
      <sheetName val="C01-1"/>
      <sheetName val="本年收入合计"/>
      <sheetName val="封面"/>
      <sheetName val="农业用地"/>
      <sheetName val="村级支出"/>
      <sheetName val="类型"/>
      <sheetName val="#REF"/>
      <sheetName val="eqpmad2"/>
      <sheetName val="Sheet1"/>
      <sheetName val="国家"/>
      <sheetName val="中央"/>
      <sheetName val="公路里程"/>
      <sheetName val="有效性列表"/>
      <sheetName val="区划对应表"/>
      <sheetName val="参数表"/>
      <sheetName val="总表"/>
      <sheetName val="工商税收"/>
      <sheetName val="D011H403"/>
      <sheetName val="_ESList"/>
      <sheetName val="事业发展"/>
      <sheetName val="P1012001"/>
      <sheetName val="DDETABLE "/>
      <sheetName val="基础编码"/>
      <sheetName val="2014"/>
      <sheetName val="XL4Poppy"/>
      <sheetName val=""/>
      <sheetName val="#REF!"/>
      <sheetName val="_x005f_x0000__x005f_x0000__x005f_x0000__x005f_x0000__x0"/>
      <sheetName val="_x005f_x005f_x005f_x0000__x005f_x005f_x005f_x0000__x005"/>
      <sheetName val="1-4余额表"/>
      <sheetName val="_x005f_x005f_x005f_x005f_x005f_x005f_x005f_x0000__x005f"/>
      <sheetName val="????????"/>
      <sheetName val="????_x0"/>
      <sheetName val="_x005f_x005f_x005f_x005f_x005f_x005f_x005f_x005f_x005f_x005f_"/>
      <sheetName val="________"/>
      <sheetName val="_____x0"/>
      <sheetName val="公检法司编制"/>
      <sheetName val="行政编制"/>
      <sheetName val="农业人口"/>
      <sheetName val="_x005f_x0000__x005f_x0000__x005"/>
      <sheetName val="_x005f_x005f_x005f_x0000__x005f"/>
      <sheetName val="_x005f_x005f_x005f_x005f_"/>
      <sheetName val="基础数据"/>
      <sheetName val="_x0"/>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单位信息录入表"/>
      <sheetName val="人员信息录入表"/>
      <sheetName val="基础编码"/>
    </sheetNames>
    <sheetDataSet>
      <sheetData sheetId="0" refreshError="1"/>
      <sheetData sheetId="1" refreshError="1"/>
      <sheetData sheetId="2"/>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1012001"/>
      <sheetName val="基础编码"/>
      <sheetName val="参数表"/>
      <sheetName val="2002年一般预算收入"/>
      <sheetName val="财政供养人员增幅"/>
      <sheetName val="工商税收"/>
      <sheetName val="区划对应表"/>
      <sheetName val="C01-1"/>
      <sheetName val="四月份月报"/>
      <sheetName val="国家"/>
      <sheetName val="2009"/>
      <sheetName val="1-1余额表"/>
      <sheetName val="2-11担保分级表"/>
      <sheetName val="2-7一般分级表"/>
      <sheetName val="2-1余额分级表"/>
      <sheetName val="2-5直接分级表"/>
      <sheetName val="2-9专项分级表"/>
      <sheetName val="中央"/>
      <sheetName val="类型"/>
      <sheetName val="L24"/>
      <sheetName val="2007"/>
      <sheetName val="农业人口"/>
      <sheetName val="本年收入合计"/>
      <sheetName val="事业发展"/>
      <sheetName val="基础数据"/>
      <sheetName val="1-4余额表"/>
      <sheetName val="Sheet1"/>
      <sheetName val="XL4Poppy"/>
      <sheetName val=""/>
      <sheetName val="_x005f_x0000__x005f_x0000__x005f_x0000__x005f_x0000__x0"/>
      <sheetName val="_x005f_x005f_x005f_x0000__x005f_x005f_x005f_x0000__x005"/>
      <sheetName val="20 运输公司"/>
      <sheetName val="_x005f_x005f_x005f_x005f_x005f_x005f_x005f_x0000__x005f"/>
      <sheetName val="市级专项格式"/>
      <sheetName val="经济科目"/>
      <sheetName val="维修租赁"/>
      <sheetName val="专项业务"/>
      <sheetName val="_x005f_x005f_x005f_x005f_x005f_x005f_x005f_x005f_x005f_x005f_"/>
      <sheetName val="行政区划"/>
      <sheetName val="POWER ASSUMPTIONS"/>
      <sheetName val="村级支出"/>
      <sheetName val="_x005f"/>
      <sheetName val="_x005f_x005f_x005F"/>
      <sheetName val="_x005f_x005f_"/>
      <sheetName val="项目类型"/>
      <sheetName val="基础表"/>
      <sheetName val="_x005f_x0000__x005f_x0000__x005"/>
      <sheetName val="_x005f_x005f_x005f_x0000__x005f"/>
      <sheetName val="_x005f_x005f_x005f_x005f_"/>
      <sheetName val="_x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7"/>
  <sheetViews>
    <sheetView topLeftCell="A4" workbookViewId="0">
      <selection activeCell="G31" sqref="G31:G32"/>
    </sheetView>
  </sheetViews>
  <sheetFormatPr defaultColWidth="9" defaultRowHeight="13.5"/>
  <cols>
    <col min="1" max="1" width="27" style="2" customWidth="1"/>
    <col min="2" max="2" width="11" style="2" customWidth="1"/>
    <col min="3" max="3" width="10.375" style="2" customWidth="1"/>
    <col min="4" max="4" width="12.5" style="2" customWidth="1"/>
    <col min="5" max="5" width="29.625" style="2" customWidth="1"/>
    <col min="6" max="6" width="10.125" style="2" customWidth="1"/>
    <col min="7" max="8" width="12.375" style="2" customWidth="1"/>
    <col min="9" max="9" width="10.125" style="2" customWidth="1"/>
    <col min="10" max="10" width="11.5" style="2" customWidth="1"/>
    <col min="11" max="11" width="10" style="2" customWidth="1"/>
    <col min="12" max="12" width="10.875" style="2" customWidth="1"/>
    <col min="13" max="13" width="10.75" style="2" hidden="1" customWidth="1"/>
    <col min="14" max="15" width="9" style="2" hidden="1" customWidth="1"/>
    <col min="16" max="16" width="14.375" style="23" hidden="1" customWidth="1"/>
    <col min="17" max="17" width="30.625" style="2" hidden="1" customWidth="1"/>
    <col min="18" max="20" width="9" style="2" customWidth="1"/>
    <col min="21" max="16384" width="9" style="2"/>
  </cols>
  <sheetData>
    <row r="1" spans="1:18">
      <c r="A1" s="2" t="s">
        <v>0</v>
      </c>
    </row>
    <row r="2" spans="1:18" ht="22.5">
      <c r="A2" s="137" t="s">
        <v>94</v>
      </c>
      <c r="B2" s="138"/>
      <c r="C2" s="138"/>
      <c r="D2" s="138"/>
      <c r="E2" s="138"/>
      <c r="F2" s="138"/>
      <c r="G2" s="138"/>
      <c r="H2" s="138"/>
      <c r="I2" s="138"/>
      <c r="J2" s="138"/>
      <c r="K2" s="138"/>
      <c r="L2" s="138"/>
      <c r="M2" s="24"/>
    </row>
    <row r="3" spans="1:18">
      <c r="E3" s="2" t="s">
        <v>534</v>
      </c>
      <c r="L3" s="17" t="s">
        <v>1</v>
      </c>
      <c r="M3" s="17"/>
    </row>
    <row r="4" spans="1:18">
      <c r="A4" s="139" t="s">
        <v>2</v>
      </c>
      <c r="B4" s="140"/>
      <c r="C4" s="140"/>
      <c r="D4" s="140"/>
      <c r="E4" s="141" t="s">
        <v>3</v>
      </c>
      <c r="F4" s="141"/>
      <c r="G4" s="141"/>
      <c r="H4" s="141"/>
      <c r="I4" s="141"/>
      <c r="J4" s="141"/>
      <c r="K4" s="141"/>
      <c r="L4" s="141"/>
      <c r="M4" s="36"/>
    </row>
    <row r="5" spans="1:18" ht="13.5" customHeight="1">
      <c r="A5" s="141" t="s">
        <v>4</v>
      </c>
      <c r="B5" s="147" t="s">
        <v>5</v>
      </c>
      <c r="C5" s="147" t="s">
        <v>6</v>
      </c>
      <c r="D5" s="147" t="s">
        <v>7</v>
      </c>
      <c r="E5" s="141" t="s">
        <v>4</v>
      </c>
      <c r="F5" s="147" t="s">
        <v>5</v>
      </c>
      <c r="G5" s="142" t="s">
        <v>6</v>
      </c>
      <c r="H5" s="143"/>
      <c r="I5" s="143"/>
      <c r="J5" s="143"/>
      <c r="K5" s="144"/>
      <c r="L5" s="147" t="s">
        <v>7</v>
      </c>
      <c r="M5" s="37"/>
      <c r="N5" s="145" t="s">
        <v>8</v>
      </c>
      <c r="O5" s="145"/>
      <c r="P5" s="39" t="s">
        <v>9</v>
      </c>
      <c r="Q5" s="146"/>
      <c r="R5" s="146"/>
    </row>
    <row r="6" spans="1:18" ht="13.5" customHeight="1">
      <c r="A6" s="141"/>
      <c r="B6" s="147"/>
      <c r="C6" s="147"/>
      <c r="D6" s="147"/>
      <c r="E6" s="141"/>
      <c r="F6" s="147"/>
      <c r="G6" s="148" t="s">
        <v>10</v>
      </c>
      <c r="H6" s="142" t="s">
        <v>11</v>
      </c>
      <c r="I6" s="143"/>
      <c r="J6" s="144"/>
      <c r="K6" s="148" t="s">
        <v>12</v>
      </c>
      <c r="L6" s="147"/>
      <c r="M6" s="37"/>
      <c r="N6" s="38"/>
      <c r="O6" s="38"/>
      <c r="P6" s="39"/>
      <c r="Q6" s="45" t="s">
        <v>13</v>
      </c>
      <c r="R6" s="45"/>
    </row>
    <row r="7" spans="1:18">
      <c r="A7" s="141"/>
      <c r="B7" s="147"/>
      <c r="C7" s="147"/>
      <c r="D7" s="147"/>
      <c r="E7" s="141"/>
      <c r="F7" s="147"/>
      <c r="G7" s="149"/>
      <c r="H7" s="3" t="s">
        <v>14</v>
      </c>
      <c r="I7" s="3" t="s">
        <v>15</v>
      </c>
      <c r="J7" s="4" t="s">
        <v>16</v>
      </c>
      <c r="K7" s="149"/>
      <c r="L7" s="147"/>
      <c r="M7" s="37"/>
      <c r="N7" s="3" t="s">
        <v>15</v>
      </c>
      <c r="O7" s="4" t="s">
        <v>16</v>
      </c>
      <c r="P7" s="40"/>
    </row>
    <row r="8" spans="1:18" s="1" customFormat="1">
      <c r="A8" s="8" t="s">
        <v>17</v>
      </c>
      <c r="B8" s="6">
        <v>110528</v>
      </c>
      <c r="C8" s="6"/>
      <c r="D8" s="6">
        <f>B8+C8</f>
        <v>110528</v>
      </c>
      <c r="E8" s="5" t="s">
        <v>18</v>
      </c>
      <c r="F8" s="6">
        <v>40145.015961999998</v>
      </c>
      <c r="G8" s="18">
        <f>H8+K8</f>
        <v>-65</v>
      </c>
      <c r="H8" s="6">
        <f t="shared" ref="H8:H30" si="0">I8+J8</f>
        <v>-65</v>
      </c>
      <c r="I8" s="6">
        <v>275</v>
      </c>
      <c r="J8" s="6">
        <v>-340</v>
      </c>
      <c r="K8" s="6"/>
      <c r="L8" s="18">
        <f>F8+G8</f>
        <v>40080.015961999998</v>
      </c>
      <c r="M8" s="41"/>
      <c r="N8" s="2"/>
      <c r="O8" s="2"/>
      <c r="P8" s="40"/>
      <c r="Q8" s="46"/>
      <c r="R8" s="46"/>
    </row>
    <row r="9" spans="1:18">
      <c r="A9" s="8" t="s">
        <v>19</v>
      </c>
      <c r="B9" s="6">
        <v>74450</v>
      </c>
      <c r="C9" s="6"/>
      <c r="D9" s="6">
        <f>B9+C9</f>
        <v>74450</v>
      </c>
      <c r="E9" s="5" t="s">
        <v>20</v>
      </c>
      <c r="F9" s="6">
        <v>298.05</v>
      </c>
      <c r="G9" s="18">
        <f t="shared" ref="G9:G30" si="1">H9+K9</f>
        <v>0</v>
      </c>
      <c r="H9" s="6">
        <f t="shared" si="0"/>
        <v>0</v>
      </c>
      <c r="I9" s="6"/>
      <c r="J9" s="6"/>
      <c r="K9" s="6"/>
      <c r="L9" s="18">
        <f t="shared" ref="L9:L30" si="2">F9+G9</f>
        <v>298.05</v>
      </c>
      <c r="M9" s="41"/>
      <c r="P9" s="40"/>
      <c r="Q9" s="46"/>
      <c r="R9" s="46"/>
    </row>
    <row r="10" spans="1:18" s="1" customFormat="1">
      <c r="A10" s="25" t="s">
        <v>21</v>
      </c>
      <c r="B10" s="12">
        <f>B8+B9</f>
        <v>184978</v>
      </c>
      <c r="C10" s="12">
        <f>C8+C9</f>
        <v>0</v>
      </c>
      <c r="D10" s="12">
        <f>B10+C10</f>
        <v>184978</v>
      </c>
      <c r="E10" s="5" t="s">
        <v>22</v>
      </c>
      <c r="F10" s="6">
        <v>21298</v>
      </c>
      <c r="G10" s="18">
        <f t="shared" si="1"/>
        <v>178</v>
      </c>
      <c r="H10" s="6">
        <f t="shared" si="0"/>
        <v>178</v>
      </c>
      <c r="I10" s="6">
        <v>191</v>
      </c>
      <c r="J10" s="6">
        <v>-13</v>
      </c>
      <c r="K10" s="6"/>
      <c r="L10" s="18">
        <f t="shared" si="2"/>
        <v>21476</v>
      </c>
      <c r="M10" s="41"/>
      <c r="N10" s="2"/>
      <c r="O10" s="2"/>
      <c r="P10" s="40"/>
      <c r="Q10" s="46"/>
      <c r="R10" s="46"/>
    </row>
    <row r="11" spans="1:18">
      <c r="A11" s="5"/>
      <c r="B11" s="6"/>
      <c r="C11" s="6"/>
      <c r="D11" s="12"/>
      <c r="E11" s="5" t="s">
        <v>23</v>
      </c>
      <c r="F11" s="6">
        <v>77758</v>
      </c>
      <c r="G11" s="18">
        <f t="shared" si="1"/>
        <v>-498</v>
      </c>
      <c r="H11" s="6">
        <f t="shared" si="0"/>
        <v>-88</v>
      </c>
      <c r="I11" s="6">
        <v>330</v>
      </c>
      <c r="J11" s="6">
        <v>-418</v>
      </c>
      <c r="K11" s="6">
        <v>-410</v>
      </c>
      <c r="L11" s="18">
        <f t="shared" si="2"/>
        <v>77260</v>
      </c>
      <c r="M11" s="41"/>
      <c r="P11" s="40"/>
      <c r="Q11" s="46"/>
      <c r="R11" s="46"/>
    </row>
    <row r="12" spans="1:18">
      <c r="A12" s="9"/>
      <c r="B12" s="9"/>
      <c r="C12" s="9"/>
      <c r="D12" s="9"/>
      <c r="E12" s="5" t="s">
        <v>24</v>
      </c>
      <c r="F12" s="6">
        <v>9682</v>
      </c>
      <c r="G12" s="18">
        <f t="shared" si="1"/>
        <v>-138.51999999999998</v>
      </c>
      <c r="H12" s="6">
        <f t="shared" si="0"/>
        <v>-138.51999999999998</v>
      </c>
      <c r="I12" s="6">
        <v>89.48</v>
      </c>
      <c r="J12" s="6">
        <v>-228</v>
      </c>
      <c r="K12" s="6"/>
      <c r="L12" s="18">
        <f t="shared" si="2"/>
        <v>9543.48</v>
      </c>
      <c r="M12" s="41"/>
      <c r="N12" s="42"/>
      <c r="P12" s="40"/>
      <c r="Q12" s="46"/>
      <c r="R12" s="46"/>
    </row>
    <row r="13" spans="1:18" s="1" customFormat="1">
      <c r="A13" s="26"/>
      <c r="B13" s="26"/>
      <c r="C13" s="26"/>
      <c r="D13" s="26"/>
      <c r="E13" s="5" t="s">
        <v>25</v>
      </c>
      <c r="F13" s="6">
        <v>6742.9892840000002</v>
      </c>
      <c r="G13" s="18">
        <f t="shared" si="1"/>
        <v>260</v>
      </c>
      <c r="H13" s="6">
        <f t="shared" si="0"/>
        <v>260</v>
      </c>
      <c r="I13" s="6">
        <v>406</v>
      </c>
      <c r="J13" s="6">
        <f>-137-9</f>
        <v>-146</v>
      </c>
      <c r="K13" s="6"/>
      <c r="L13" s="18">
        <f t="shared" si="2"/>
        <v>7002.9892840000002</v>
      </c>
      <c r="M13" s="41"/>
      <c r="N13" s="2"/>
      <c r="O13" s="2"/>
      <c r="P13" s="40"/>
      <c r="Q13" s="46"/>
      <c r="R13" s="46"/>
    </row>
    <row r="14" spans="1:18">
      <c r="A14" s="9"/>
      <c r="B14" s="9"/>
      <c r="C14" s="9"/>
      <c r="D14" s="9"/>
      <c r="E14" s="5" t="s">
        <v>26</v>
      </c>
      <c r="F14" s="6">
        <v>97679</v>
      </c>
      <c r="G14" s="18">
        <f t="shared" si="1"/>
        <v>670</v>
      </c>
      <c r="H14" s="6">
        <f t="shared" si="0"/>
        <v>289</v>
      </c>
      <c r="I14" s="6">
        <v>411</v>
      </c>
      <c r="J14" s="6">
        <v>-122</v>
      </c>
      <c r="K14" s="6">
        <v>381</v>
      </c>
      <c r="L14" s="18">
        <f t="shared" si="2"/>
        <v>98349</v>
      </c>
      <c r="M14" s="41"/>
      <c r="P14" s="40"/>
      <c r="Q14" s="46"/>
      <c r="R14" s="46"/>
    </row>
    <row r="15" spans="1:18">
      <c r="A15" s="9"/>
      <c r="B15" s="9"/>
      <c r="C15" s="9"/>
      <c r="D15" s="9"/>
      <c r="E15" s="5" t="s">
        <v>27</v>
      </c>
      <c r="F15" s="6">
        <v>65790.209222000005</v>
      </c>
      <c r="G15" s="18">
        <f t="shared" si="1"/>
        <v>-36.799999999999997</v>
      </c>
      <c r="H15" s="6">
        <f t="shared" si="0"/>
        <v>-32</v>
      </c>
      <c r="I15" s="6"/>
      <c r="J15" s="6">
        <v>-32</v>
      </c>
      <c r="K15" s="6">
        <v>-4.8</v>
      </c>
      <c r="L15" s="18">
        <f t="shared" si="2"/>
        <v>65753.409222000002</v>
      </c>
      <c r="M15" s="41"/>
      <c r="P15" s="40"/>
      <c r="Q15" s="46"/>
      <c r="R15" s="46"/>
    </row>
    <row r="16" spans="1:18">
      <c r="A16" s="9"/>
      <c r="B16" s="9"/>
      <c r="C16" s="9"/>
      <c r="D16" s="9"/>
      <c r="E16" s="5" t="s">
        <v>28</v>
      </c>
      <c r="F16" s="6">
        <v>3458.1298950000005</v>
      </c>
      <c r="G16" s="18">
        <f t="shared" si="1"/>
        <v>930</v>
      </c>
      <c r="H16" s="6">
        <f t="shared" si="0"/>
        <v>930</v>
      </c>
      <c r="I16" s="6">
        <v>930</v>
      </c>
      <c r="J16" s="6"/>
      <c r="K16" s="6"/>
      <c r="L16" s="18">
        <f t="shared" si="2"/>
        <v>4388.129895</v>
      </c>
      <c r="M16" s="41"/>
      <c r="P16" s="40"/>
      <c r="Q16" s="46"/>
      <c r="R16" s="46"/>
    </row>
    <row r="17" spans="1:18">
      <c r="A17" s="9"/>
      <c r="B17" s="9"/>
      <c r="C17" s="9"/>
      <c r="D17" s="9"/>
      <c r="E17" s="5" t="s">
        <v>29</v>
      </c>
      <c r="F17" s="6">
        <v>6992.2313239999994</v>
      </c>
      <c r="G17" s="18">
        <f t="shared" si="1"/>
        <v>161</v>
      </c>
      <c r="H17" s="6">
        <f t="shared" si="0"/>
        <v>161</v>
      </c>
      <c r="I17" s="6">
        <v>166</v>
      </c>
      <c r="J17" s="6">
        <v>-5</v>
      </c>
      <c r="K17" s="6"/>
      <c r="L17" s="18">
        <f t="shared" si="2"/>
        <v>7153.2313239999994</v>
      </c>
      <c r="M17" s="41"/>
      <c r="P17" s="40"/>
      <c r="Q17" s="46"/>
      <c r="R17" s="46"/>
    </row>
    <row r="18" spans="1:18" s="1" customFormat="1">
      <c r="A18" s="26"/>
      <c r="B18" s="26"/>
      <c r="C18" s="26"/>
      <c r="D18" s="26"/>
      <c r="E18" s="5" t="s">
        <v>30</v>
      </c>
      <c r="F18" s="6">
        <v>49859.939477</v>
      </c>
      <c r="G18" s="18">
        <f t="shared" si="1"/>
        <v>4368</v>
      </c>
      <c r="H18" s="6">
        <f t="shared" si="0"/>
        <v>4352</v>
      </c>
      <c r="I18" s="6">
        <v>4414</v>
      </c>
      <c r="J18" s="6">
        <v>-62</v>
      </c>
      <c r="K18" s="6">
        <v>16</v>
      </c>
      <c r="L18" s="18">
        <f t="shared" si="2"/>
        <v>54227.939477</v>
      </c>
      <c r="M18" s="41"/>
      <c r="N18" s="2"/>
      <c r="O18" s="2"/>
      <c r="P18" s="40"/>
      <c r="Q18" s="46"/>
      <c r="R18" s="46"/>
    </row>
    <row r="19" spans="1:18">
      <c r="A19" s="9"/>
      <c r="B19" s="27"/>
      <c r="C19" s="27"/>
      <c r="D19" s="27"/>
      <c r="E19" s="5" t="s">
        <v>31</v>
      </c>
      <c r="F19" s="6">
        <v>12276</v>
      </c>
      <c r="G19" s="18">
        <f t="shared" si="1"/>
        <v>536</v>
      </c>
      <c r="H19" s="6">
        <f t="shared" si="0"/>
        <v>496</v>
      </c>
      <c r="I19" s="6">
        <v>500</v>
      </c>
      <c r="J19" s="6">
        <v>-4</v>
      </c>
      <c r="K19" s="6">
        <v>40</v>
      </c>
      <c r="L19" s="18">
        <f t="shared" si="2"/>
        <v>12812</v>
      </c>
      <c r="M19" s="41"/>
      <c r="P19" s="40"/>
      <c r="Q19" s="46"/>
      <c r="R19" s="46"/>
    </row>
    <row r="20" spans="1:18" s="1" customFormat="1">
      <c r="A20" s="28"/>
      <c r="B20" s="15"/>
      <c r="C20" s="15"/>
      <c r="D20" s="15"/>
      <c r="E20" s="5" t="s">
        <v>32</v>
      </c>
      <c r="F20" s="6">
        <v>2723.3188800000003</v>
      </c>
      <c r="G20" s="18">
        <f t="shared" si="1"/>
        <v>0</v>
      </c>
      <c r="H20" s="6">
        <f t="shared" si="0"/>
        <v>0</v>
      </c>
      <c r="I20" s="6"/>
      <c r="J20" s="6"/>
      <c r="K20" s="6"/>
      <c r="L20" s="18">
        <f t="shared" si="2"/>
        <v>2723.3188800000003</v>
      </c>
      <c r="M20" s="41"/>
      <c r="N20" s="2"/>
      <c r="O20" s="2"/>
      <c r="P20" s="40"/>
      <c r="Q20" s="46"/>
      <c r="R20" s="46"/>
    </row>
    <row r="21" spans="1:18">
      <c r="A21" s="8"/>
      <c r="B21" s="29"/>
      <c r="C21" s="29"/>
      <c r="D21" s="29"/>
      <c r="E21" s="5" t="s">
        <v>33</v>
      </c>
      <c r="F21" s="6">
        <v>1612.1528000000001</v>
      </c>
      <c r="G21" s="18">
        <f t="shared" si="1"/>
        <v>0</v>
      </c>
      <c r="H21" s="6">
        <f t="shared" si="0"/>
        <v>0</v>
      </c>
      <c r="I21" s="6"/>
      <c r="J21" s="6"/>
      <c r="K21" s="6"/>
      <c r="L21" s="18">
        <f t="shared" si="2"/>
        <v>1612.1528000000001</v>
      </c>
      <c r="M21" s="41"/>
      <c r="P21" s="40"/>
      <c r="Q21" s="46"/>
      <c r="R21" s="46"/>
    </row>
    <row r="22" spans="1:18" s="1" customFormat="1">
      <c r="A22" s="28"/>
      <c r="B22" s="15"/>
      <c r="C22" s="15"/>
      <c r="D22" s="15"/>
      <c r="E22" s="5" t="s">
        <v>34</v>
      </c>
      <c r="F22" s="6">
        <v>303</v>
      </c>
      <c r="G22" s="18">
        <f t="shared" si="1"/>
        <v>-50</v>
      </c>
      <c r="H22" s="6">
        <f t="shared" si="0"/>
        <v>-50</v>
      </c>
      <c r="I22" s="6"/>
      <c r="J22" s="6">
        <v>-50</v>
      </c>
      <c r="K22" s="6"/>
      <c r="L22" s="18">
        <f t="shared" si="2"/>
        <v>253</v>
      </c>
      <c r="M22" s="41"/>
      <c r="N22" s="2"/>
      <c r="O22" s="2"/>
      <c r="P22" s="40"/>
      <c r="Q22" s="46"/>
      <c r="R22" s="46"/>
    </row>
    <row r="23" spans="1:18">
      <c r="A23" s="8"/>
      <c r="B23" s="29"/>
      <c r="C23" s="29"/>
      <c r="D23" s="29"/>
      <c r="E23" s="5" t="s">
        <v>35</v>
      </c>
      <c r="F23" s="6">
        <v>5045.80368</v>
      </c>
      <c r="G23" s="18">
        <f t="shared" si="1"/>
        <v>74</v>
      </c>
      <c r="H23" s="6">
        <f t="shared" si="0"/>
        <v>74</v>
      </c>
      <c r="I23" s="6">
        <v>84</v>
      </c>
      <c r="J23" s="6">
        <v>-10</v>
      </c>
      <c r="K23" s="6"/>
      <c r="L23" s="18">
        <f t="shared" si="2"/>
        <v>5119.80368</v>
      </c>
      <c r="M23" s="41"/>
      <c r="N23" s="42"/>
      <c r="P23" s="40"/>
      <c r="Q23" s="46"/>
      <c r="R23" s="46"/>
    </row>
    <row r="24" spans="1:18" s="1" customFormat="1">
      <c r="A24" s="28"/>
      <c r="B24" s="15"/>
      <c r="C24" s="15"/>
      <c r="D24" s="15"/>
      <c r="E24" s="5" t="s">
        <v>36</v>
      </c>
      <c r="F24" s="6">
        <v>8845.8993680000003</v>
      </c>
      <c r="G24" s="18">
        <f t="shared" si="1"/>
        <v>0</v>
      </c>
      <c r="H24" s="6">
        <f t="shared" si="0"/>
        <v>0</v>
      </c>
      <c r="I24" s="6"/>
      <c r="J24" s="6"/>
      <c r="K24" s="6"/>
      <c r="L24" s="18">
        <f t="shared" si="2"/>
        <v>8845.8993680000003</v>
      </c>
      <c r="M24" s="41"/>
      <c r="N24" s="2"/>
      <c r="O24" s="2"/>
      <c r="P24" s="40"/>
      <c r="Q24" s="46"/>
      <c r="R24" s="46"/>
    </row>
    <row r="25" spans="1:18">
      <c r="A25" s="30"/>
      <c r="B25" s="29"/>
      <c r="C25" s="29"/>
      <c r="D25" s="29"/>
      <c r="E25" s="5" t="s">
        <v>37</v>
      </c>
      <c r="F25" s="6">
        <v>2910</v>
      </c>
      <c r="G25" s="18">
        <f t="shared" si="1"/>
        <v>-1</v>
      </c>
      <c r="H25" s="6">
        <f t="shared" si="0"/>
        <v>-1</v>
      </c>
      <c r="I25" s="6"/>
      <c r="J25" s="6">
        <v>-1</v>
      </c>
      <c r="K25" s="6"/>
      <c r="L25" s="18">
        <f t="shared" si="2"/>
        <v>2909</v>
      </c>
      <c r="M25" s="41"/>
      <c r="P25" s="40"/>
      <c r="Q25" s="46"/>
      <c r="R25" s="46"/>
    </row>
    <row r="26" spans="1:18">
      <c r="A26" s="8"/>
      <c r="B26" s="29"/>
      <c r="C26" s="29"/>
      <c r="D26" s="29"/>
      <c r="E26" s="5" t="s">
        <v>38</v>
      </c>
      <c r="F26" s="6">
        <v>3709.4475299999999</v>
      </c>
      <c r="G26" s="18">
        <f t="shared" si="1"/>
        <v>-8.76</v>
      </c>
      <c r="H26" s="6">
        <f t="shared" si="0"/>
        <v>-9</v>
      </c>
      <c r="I26" s="6"/>
      <c r="J26" s="6">
        <v>-9</v>
      </c>
      <c r="K26" s="6">
        <v>0.24</v>
      </c>
      <c r="L26" s="18">
        <f t="shared" si="2"/>
        <v>3700.6875299999997</v>
      </c>
      <c r="M26" s="41"/>
      <c r="P26" s="40"/>
      <c r="Q26" s="46"/>
      <c r="R26" s="46"/>
    </row>
    <row r="27" spans="1:18">
      <c r="A27" s="11"/>
      <c r="B27" s="15"/>
      <c r="C27" s="15"/>
      <c r="D27" s="15"/>
      <c r="E27" s="5" t="s">
        <v>39</v>
      </c>
      <c r="F27" s="6">
        <v>3602.8629000000001</v>
      </c>
      <c r="G27" s="18">
        <f t="shared" si="1"/>
        <v>0</v>
      </c>
      <c r="H27" s="6">
        <f t="shared" si="0"/>
        <v>0</v>
      </c>
      <c r="I27" s="6"/>
      <c r="J27" s="6"/>
      <c r="K27" s="6"/>
      <c r="L27" s="18">
        <f t="shared" si="2"/>
        <v>3602.8629000000001</v>
      </c>
      <c r="M27" s="41"/>
      <c r="P27" s="40"/>
      <c r="Q27" s="46"/>
    </row>
    <row r="28" spans="1:18">
      <c r="A28" s="11"/>
      <c r="B28" s="15"/>
      <c r="C28" s="15"/>
      <c r="D28" s="15"/>
      <c r="E28" s="5" t="s">
        <v>40</v>
      </c>
      <c r="F28" s="6">
        <v>0.23519999999999999</v>
      </c>
      <c r="G28" s="18">
        <f t="shared" si="1"/>
        <v>2.1</v>
      </c>
      <c r="H28" s="6">
        <f t="shared" si="0"/>
        <v>2.1</v>
      </c>
      <c r="I28" s="6">
        <v>2.1</v>
      </c>
      <c r="J28" s="6"/>
      <c r="K28" s="6"/>
      <c r="L28" s="18">
        <f t="shared" si="2"/>
        <v>2.3351999999999999</v>
      </c>
      <c r="M28" s="41"/>
      <c r="P28" s="40"/>
      <c r="Q28" s="46"/>
    </row>
    <row r="29" spans="1:18">
      <c r="A29" s="11"/>
      <c r="B29" s="9"/>
      <c r="C29" s="31"/>
      <c r="D29" s="15"/>
      <c r="E29" s="5" t="s">
        <v>41</v>
      </c>
      <c r="F29" s="6">
        <v>16992</v>
      </c>
      <c r="G29" s="18">
        <f t="shared" si="1"/>
        <v>-5988</v>
      </c>
      <c r="H29" s="6">
        <f t="shared" si="0"/>
        <v>-5988</v>
      </c>
      <c r="I29" s="6">
        <v>400</v>
      </c>
      <c r="J29" s="6">
        <v>-6388</v>
      </c>
      <c r="K29" s="6"/>
      <c r="L29" s="18">
        <f t="shared" si="2"/>
        <v>11004</v>
      </c>
      <c r="M29" s="41"/>
      <c r="P29" s="40"/>
      <c r="Q29" s="46"/>
    </row>
    <row r="30" spans="1:18">
      <c r="A30" s="15"/>
      <c r="B30" s="15"/>
      <c r="C30" s="15"/>
      <c r="D30" s="15"/>
      <c r="E30" s="5" t="s">
        <v>42</v>
      </c>
      <c r="F30" s="6">
        <v>3790</v>
      </c>
      <c r="G30" s="18">
        <f t="shared" si="1"/>
        <v>0</v>
      </c>
      <c r="H30" s="6">
        <f t="shared" si="0"/>
        <v>0</v>
      </c>
      <c r="I30" s="6"/>
      <c r="J30" s="6"/>
      <c r="K30" s="6"/>
      <c r="L30" s="18">
        <f t="shared" si="2"/>
        <v>3790</v>
      </c>
      <c r="M30" s="41"/>
      <c r="P30" s="40"/>
      <c r="Q30" s="46"/>
    </row>
    <row r="31" spans="1:18">
      <c r="A31" s="9"/>
      <c r="B31" s="9"/>
      <c r="C31" s="9"/>
      <c r="D31" s="9"/>
      <c r="E31" s="35" t="s">
        <v>43</v>
      </c>
      <c r="F31" s="20">
        <f t="shared" ref="F31:L31" si="3">SUM(F8:F30)</f>
        <v>441514.28552199999</v>
      </c>
      <c r="G31" s="20">
        <f t="shared" si="3"/>
        <v>393.02000000000044</v>
      </c>
      <c r="H31" s="20">
        <f t="shared" si="3"/>
        <v>370.57999999999993</v>
      </c>
      <c r="I31" s="20">
        <f t="shared" si="3"/>
        <v>8198.58</v>
      </c>
      <c r="J31" s="20">
        <f t="shared" si="3"/>
        <v>-7828</v>
      </c>
      <c r="K31" s="20">
        <f t="shared" si="3"/>
        <v>22.44</v>
      </c>
      <c r="L31" s="20">
        <f t="shared" si="3"/>
        <v>441907.30552199995</v>
      </c>
      <c r="M31" s="43"/>
      <c r="N31" s="2">
        <f>SUM(N8:N30)</f>
        <v>0</v>
      </c>
      <c r="O31" s="2">
        <f>SUM(O8:O30)</f>
        <v>0</v>
      </c>
      <c r="P31" s="2">
        <f>SUM(P8:P30)</f>
        <v>0</v>
      </c>
      <c r="R31" s="23"/>
    </row>
    <row r="32" spans="1:18">
      <c r="A32" s="13" t="s">
        <v>44</v>
      </c>
      <c r="B32" s="12">
        <f>B33+B34+B35+B36+B38+B37+B40+B39</f>
        <v>290937</v>
      </c>
      <c r="C32" s="12">
        <f>C33+C34+C35+C36+C38+C37+C40+C39</f>
        <v>1382</v>
      </c>
      <c r="D32" s="12">
        <f>D33+D34+D35+D36+D38+D37+D40+D39</f>
        <v>292319</v>
      </c>
      <c r="E32" s="13" t="s">
        <v>45</v>
      </c>
      <c r="F32" s="12">
        <f t="shared" ref="F32:L32" si="4">F33+F34+F35+F36</f>
        <v>34401</v>
      </c>
      <c r="G32" s="20">
        <f t="shared" si="4"/>
        <v>989</v>
      </c>
      <c r="H32" s="20">
        <f t="shared" si="4"/>
        <v>989</v>
      </c>
      <c r="I32" s="20">
        <f t="shared" si="4"/>
        <v>989</v>
      </c>
      <c r="J32" s="20">
        <f t="shared" si="4"/>
        <v>0</v>
      </c>
      <c r="K32" s="20">
        <f t="shared" si="4"/>
        <v>0</v>
      </c>
      <c r="L32" s="12">
        <f t="shared" si="4"/>
        <v>35390</v>
      </c>
      <c r="M32" s="43"/>
    </row>
    <row r="33" spans="1:16">
      <c r="A33" s="32" t="s">
        <v>46</v>
      </c>
      <c r="B33" s="6">
        <v>13690</v>
      </c>
      <c r="C33" s="6"/>
      <c r="D33" s="6">
        <f>B33+C33</f>
        <v>13690</v>
      </c>
      <c r="E33" s="7" t="s">
        <v>47</v>
      </c>
      <c r="F33" s="6">
        <v>34290</v>
      </c>
      <c r="G33" s="18">
        <f>H33+K33</f>
        <v>0</v>
      </c>
      <c r="H33" s="6">
        <f>I33+J33</f>
        <v>0</v>
      </c>
      <c r="I33" s="6"/>
      <c r="J33" s="6"/>
      <c r="K33" s="6"/>
      <c r="L33" s="18">
        <f>F33+G33</f>
        <v>34290</v>
      </c>
      <c r="M33" s="41"/>
    </row>
    <row r="34" spans="1:16">
      <c r="A34" s="32" t="s">
        <v>48</v>
      </c>
      <c r="B34" s="6">
        <v>120000</v>
      </c>
      <c r="C34" s="6"/>
      <c r="D34" s="6">
        <f t="shared" ref="D34:D40" si="5">B34+C34</f>
        <v>120000</v>
      </c>
      <c r="E34" s="7" t="s">
        <v>49</v>
      </c>
      <c r="F34" s="6"/>
      <c r="G34" s="18">
        <f>H34+K34</f>
        <v>0</v>
      </c>
      <c r="H34" s="6">
        <f>I34+J34</f>
        <v>0</v>
      </c>
      <c r="I34" s="6"/>
      <c r="J34" s="6"/>
      <c r="K34" s="6"/>
      <c r="L34" s="18">
        <f>F34+G34</f>
        <v>0</v>
      </c>
      <c r="M34" s="41"/>
    </row>
    <row r="35" spans="1:16">
      <c r="A35" s="32" t="s">
        <v>50</v>
      </c>
      <c r="B35" s="6">
        <v>78820</v>
      </c>
      <c r="C35" s="6"/>
      <c r="D35" s="6">
        <f t="shared" si="5"/>
        <v>78820</v>
      </c>
      <c r="E35" s="7" t="s">
        <v>51</v>
      </c>
      <c r="F35" s="6"/>
      <c r="G35" s="18">
        <f>H35+K35</f>
        <v>0</v>
      </c>
      <c r="H35" s="6">
        <f>I35+J35</f>
        <v>0</v>
      </c>
      <c r="I35" s="6"/>
      <c r="J35" s="6"/>
      <c r="K35" s="6"/>
      <c r="L35" s="18">
        <f>F35+G35</f>
        <v>0</v>
      </c>
      <c r="M35" s="41"/>
      <c r="P35" s="2"/>
    </row>
    <row r="36" spans="1:16">
      <c r="A36" s="32" t="s">
        <v>52</v>
      </c>
      <c r="B36" s="6">
        <v>13859</v>
      </c>
      <c r="C36" s="6">
        <v>22</v>
      </c>
      <c r="D36" s="6">
        <f t="shared" si="5"/>
        <v>13881</v>
      </c>
      <c r="E36" s="33" t="s">
        <v>53</v>
      </c>
      <c r="F36" s="6">
        <v>111</v>
      </c>
      <c r="G36" s="18">
        <f>H36+K36</f>
        <v>989</v>
      </c>
      <c r="H36" s="6">
        <f>I36+J36</f>
        <v>989</v>
      </c>
      <c r="I36" s="6">
        <v>989</v>
      </c>
      <c r="J36" s="6"/>
      <c r="K36" s="6"/>
      <c r="L36" s="18">
        <f>F36+G36</f>
        <v>1100</v>
      </c>
      <c r="M36" s="41"/>
      <c r="P36" s="2"/>
    </row>
    <row r="37" spans="1:16">
      <c r="A37" s="33" t="s">
        <v>54</v>
      </c>
      <c r="B37" s="6">
        <v>0</v>
      </c>
      <c r="C37" s="6">
        <v>2989</v>
      </c>
      <c r="D37" s="6">
        <f t="shared" si="5"/>
        <v>2989</v>
      </c>
      <c r="E37" s="5"/>
      <c r="F37" s="6"/>
      <c r="G37" s="18"/>
      <c r="H37" s="6"/>
      <c r="I37" s="6"/>
      <c r="J37" s="6"/>
      <c r="K37" s="6"/>
      <c r="L37" s="18"/>
      <c r="M37" s="41"/>
      <c r="P37" s="2"/>
    </row>
    <row r="38" spans="1:16">
      <c r="A38" s="32" t="s">
        <v>55</v>
      </c>
      <c r="B38" s="6">
        <v>19916</v>
      </c>
      <c r="C38" s="6">
        <v>-1629</v>
      </c>
      <c r="D38" s="6">
        <f t="shared" si="5"/>
        <v>18287</v>
      </c>
      <c r="E38" s="33"/>
      <c r="F38" s="6"/>
      <c r="G38" s="18"/>
      <c r="H38" s="6"/>
      <c r="I38" s="6"/>
      <c r="J38" s="6"/>
      <c r="K38" s="6"/>
      <c r="L38" s="18"/>
      <c r="M38" s="41"/>
      <c r="P38" s="2"/>
    </row>
    <row r="39" spans="1:16">
      <c r="A39" s="32" t="s">
        <v>56</v>
      </c>
      <c r="B39" s="6">
        <v>25000</v>
      </c>
      <c r="C39" s="6"/>
      <c r="D39" s="6">
        <f t="shared" si="5"/>
        <v>25000</v>
      </c>
      <c r="E39" s="33"/>
      <c r="F39" s="6"/>
      <c r="G39" s="18"/>
      <c r="H39" s="6"/>
      <c r="I39" s="6"/>
      <c r="J39" s="6"/>
      <c r="K39" s="6"/>
      <c r="L39" s="18"/>
      <c r="M39" s="41"/>
      <c r="P39" s="2"/>
    </row>
    <row r="40" spans="1:16">
      <c r="A40" s="32" t="s">
        <v>57</v>
      </c>
      <c r="B40" s="6">
        <v>19652</v>
      </c>
      <c r="C40" s="6"/>
      <c r="D40" s="6">
        <f t="shared" si="5"/>
        <v>19652</v>
      </c>
      <c r="E40" s="33"/>
      <c r="F40" s="6"/>
      <c r="G40" s="18"/>
      <c r="H40" s="6"/>
      <c r="I40" s="6"/>
      <c r="J40" s="6"/>
      <c r="K40" s="6"/>
      <c r="L40" s="18"/>
      <c r="M40" s="41"/>
      <c r="P40" s="2"/>
    </row>
    <row r="41" spans="1:16">
      <c r="A41" s="34" t="s">
        <v>58</v>
      </c>
      <c r="B41" s="12">
        <f>B10+B32</f>
        <v>475915</v>
      </c>
      <c r="C41" s="12">
        <f>C10+C32</f>
        <v>1382</v>
      </c>
      <c r="D41" s="12">
        <f>D10+D32</f>
        <v>477297</v>
      </c>
      <c r="E41" s="3" t="s">
        <v>59</v>
      </c>
      <c r="F41" s="20">
        <f t="shared" ref="F41:L41" si="6">F31+F32</f>
        <v>475915.28552199999</v>
      </c>
      <c r="G41" s="20">
        <f>H41+K41</f>
        <v>1382.02</v>
      </c>
      <c r="H41" s="20">
        <f t="shared" si="6"/>
        <v>1359.58</v>
      </c>
      <c r="I41" s="20">
        <f t="shared" si="6"/>
        <v>9187.58</v>
      </c>
      <c r="J41" s="20">
        <f t="shared" si="6"/>
        <v>-7828</v>
      </c>
      <c r="K41" s="20">
        <f t="shared" si="6"/>
        <v>22.44</v>
      </c>
      <c r="L41" s="20">
        <f t="shared" si="6"/>
        <v>477297.30552199995</v>
      </c>
      <c r="M41" s="43"/>
      <c r="P41" s="2"/>
    </row>
    <row r="42" spans="1:16">
      <c r="A42" s="9"/>
      <c r="B42" s="9"/>
      <c r="C42" s="9"/>
      <c r="D42" s="9"/>
      <c r="E42" s="3" t="s">
        <v>60</v>
      </c>
      <c r="F42" s="132">
        <f>B41-F41</f>
        <v>-0.28552199999103323</v>
      </c>
      <c r="G42" s="133"/>
      <c r="H42" s="134"/>
      <c r="I42" s="134"/>
      <c r="J42" s="135"/>
      <c r="K42" s="135"/>
      <c r="L42" s="133">
        <f>D41-L41</f>
        <v>-0.30552199995145202</v>
      </c>
      <c r="M42" s="44"/>
      <c r="P42" s="2"/>
    </row>
    <row r="47" spans="1:16">
      <c r="F47" s="21"/>
      <c r="H47" s="21"/>
      <c r="I47" s="21"/>
      <c r="J47" s="21"/>
      <c r="K47" s="21"/>
      <c r="P47" s="2"/>
    </row>
  </sheetData>
  <mergeCells count="16">
    <mergeCell ref="Q5:R5"/>
    <mergeCell ref="H6:J6"/>
    <mergeCell ref="A5:A7"/>
    <mergeCell ref="B5:B7"/>
    <mergeCell ref="C5:C7"/>
    <mergeCell ref="D5:D7"/>
    <mergeCell ref="E5:E7"/>
    <mergeCell ref="F5:F7"/>
    <mergeCell ref="G6:G7"/>
    <mergeCell ref="K6:K7"/>
    <mergeCell ref="L5:L7"/>
    <mergeCell ref="A2:L2"/>
    <mergeCell ref="A4:D4"/>
    <mergeCell ref="E4:L4"/>
    <mergeCell ref="G5:K5"/>
    <mergeCell ref="N5:O5"/>
  </mergeCells>
  <phoneticPr fontId="63" type="noConversion"/>
  <pageMargins left="0.70866141732283472" right="0.19685039370078741" top="0.43307086614173229" bottom="0.35433070866141736" header="0.31496062992125984" footer="0.31496062992125984"/>
  <pageSetup paperSize="9" scale="83" orientation="landscape" r:id="rId1"/>
  <headerFooter>
    <oddFooter>第 &amp;P 页，共 &amp;N 页</oddFooter>
  </headerFooter>
  <colBreaks count="1" manualBreakCount="1">
    <brk id="12"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N169"/>
  <sheetViews>
    <sheetView tabSelected="1" workbookViewId="0">
      <pane ySplit="4" topLeftCell="A32" activePane="bottomLeft" state="frozen"/>
      <selection pane="bottomLeft" activeCell="C41" sqref="C41"/>
    </sheetView>
  </sheetViews>
  <sheetFormatPr defaultColWidth="9" defaultRowHeight="13.5"/>
  <cols>
    <col min="1" max="1" width="8.375" style="60" customWidth="1"/>
    <col min="2" max="2" width="32.125" style="61" customWidth="1"/>
    <col min="3" max="3" width="17.125" style="61" customWidth="1"/>
    <col min="4" max="4" width="34.125" style="62" customWidth="1"/>
    <col min="5" max="5" width="13.25" style="63" customWidth="1"/>
    <col min="6" max="6" width="18.75" style="64" customWidth="1"/>
    <col min="7" max="7" width="15" style="65" customWidth="1"/>
    <col min="8" max="8" width="38.75" style="60" customWidth="1"/>
    <col min="9" max="9" width="9" style="60" customWidth="1"/>
    <col min="10" max="16384" width="9" style="60"/>
  </cols>
  <sheetData>
    <row r="1" spans="1:14">
      <c r="A1" s="60" t="s">
        <v>61</v>
      </c>
    </row>
    <row r="2" spans="1:14" ht="25.5">
      <c r="A2" s="150" t="s">
        <v>327</v>
      </c>
      <c r="B2" s="150"/>
      <c r="C2" s="150"/>
      <c r="D2" s="150"/>
      <c r="E2" s="150"/>
      <c r="F2" s="150"/>
      <c r="G2" s="150"/>
      <c r="H2" s="150"/>
    </row>
    <row r="3" spans="1:14">
      <c r="G3" s="151" t="s">
        <v>1</v>
      </c>
      <c r="H3" s="151"/>
    </row>
    <row r="4" spans="1:14" ht="27" customHeight="1">
      <c r="A4" s="66" t="s">
        <v>62</v>
      </c>
      <c r="B4" s="67" t="s">
        <v>63</v>
      </c>
      <c r="C4" s="67" t="s">
        <v>64</v>
      </c>
      <c r="D4" s="68" t="s">
        <v>4</v>
      </c>
      <c r="E4" s="69" t="s">
        <v>65</v>
      </c>
      <c r="F4" s="70" t="s">
        <v>6</v>
      </c>
      <c r="G4" s="71" t="s">
        <v>7</v>
      </c>
      <c r="H4" s="72" t="s">
        <v>66</v>
      </c>
    </row>
    <row r="5" spans="1:14" ht="41.25" customHeight="1">
      <c r="A5" s="66">
        <v>1</v>
      </c>
      <c r="B5" s="73" t="s">
        <v>111</v>
      </c>
      <c r="C5" s="73" t="s">
        <v>112</v>
      </c>
      <c r="D5" s="74" t="s">
        <v>113</v>
      </c>
      <c r="E5" s="75">
        <v>20</v>
      </c>
      <c r="F5" s="76">
        <v>-10</v>
      </c>
      <c r="G5" s="77">
        <f t="shared" ref="G5:G38" si="0">E5+F5</f>
        <v>10</v>
      </c>
      <c r="H5" s="154" t="s">
        <v>334</v>
      </c>
      <c r="I5" s="60" t="s">
        <v>188</v>
      </c>
    </row>
    <row r="6" spans="1:14" ht="42.75" customHeight="1">
      <c r="A6" s="66">
        <v>2</v>
      </c>
      <c r="B6" s="73" t="s">
        <v>111</v>
      </c>
      <c r="C6" s="73" t="s">
        <v>112</v>
      </c>
      <c r="D6" s="74" t="s">
        <v>114</v>
      </c>
      <c r="E6" s="75">
        <v>9</v>
      </c>
      <c r="F6" s="76">
        <v>10</v>
      </c>
      <c r="G6" s="77">
        <f t="shared" si="0"/>
        <v>19</v>
      </c>
      <c r="H6" s="155"/>
      <c r="I6" s="60" t="s">
        <v>188</v>
      </c>
    </row>
    <row r="7" spans="1:14" ht="27">
      <c r="A7" s="66">
        <v>3</v>
      </c>
      <c r="B7" s="73" t="s">
        <v>142</v>
      </c>
      <c r="C7" s="73" t="s">
        <v>143</v>
      </c>
      <c r="D7" s="74" t="s">
        <v>144</v>
      </c>
      <c r="E7" s="75">
        <v>11.1</v>
      </c>
      <c r="F7" s="76">
        <v>-6.39</v>
      </c>
      <c r="G7" s="77">
        <f t="shared" si="0"/>
        <v>4.71</v>
      </c>
      <c r="H7" s="107" t="s">
        <v>151</v>
      </c>
      <c r="I7" s="60" t="s">
        <v>188</v>
      </c>
    </row>
    <row r="8" spans="1:14" ht="30" customHeight="1">
      <c r="A8" s="66">
        <v>4</v>
      </c>
      <c r="B8" s="73" t="s">
        <v>142</v>
      </c>
      <c r="C8" s="73" t="s">
        <v>143</v>
      </c>
      <c r="D8" s="74" t="s">
        <v>145</v>
      </c>
      <c r="E8" s="75">
        <v>20</v>
      </c>
      <c r="F8" s="76">
        <v>-12.0465</v>
      </c>
      <c r="G8" s="77">
        <f t="shared" si="0"/>
        <v>7.9535</v>
      </c>
      <c r="H8" s="107" t="s">
        <v>151</v>
      </c>
      <c r="I8" s="60" t="s">
        <v>188</v>
      </c>
    </row>
    <row r="9" spans="1:14" ht="30" customHeight="1">
      <c r="A9" s="66">
        <v>5</v>
      </c>
      <c r="B9" s="73" t="s">
        <v>142</v>
      </c>
      <c r="C9" s="73" t="s">
        <v>550</v>
      </c>
      <c r="D9" s="74" t="s">
        <v>146</v>
      </c>
      <c r="E9" s="75">
        <v>174.36799999999999</v>
      </c>
      <c r="F9" s="76">
        <v>-130.28659999999999</v>
      </c>
      <c r="G9" s="77">
        <f t="shared" si="0"/>
        <v>44.081400000000002</v>
      </c>
      <c r="H9" s="107" t="s">
        <v>151</v>
      </c>
      <c r="I9" s="60" t="s">
        <v>188</v>
      </c>
    </row>
    <row r="10" spans="1:14" ht="31.5" customHeight="1">
      <c r="A10" s="66">
        <v>6</v>
      </c>
      <c r="B10" s="73" t="s">
        <v>142</v>
      </c>
      <c r="C10" s="73" t="s">
        <v>143</v>
      </c>
      <c r="D10" s="74" t="s">
        <v>147</v>
      </c>
      <c r="E10" s="75">
        <v>9.6999999999999993</v>
      </c>
      <c r="F10" s="76">
        <v>-6.7545000000000002</v>
      </c>
      <c r="G10" s="77">
        <f t="shared" si="0"/>
        <v>2.9454999999999991</v>
      </c>
      <c r="H10" s="107" t="s">
        <v>151</v>
      </c>
      <c r="I10" s="60" t="s">
        <v>188</v>
      </c>
    </row>
    <row r="11" spans="1:14" s="161" customFormat="1" ht="29.25" customHeight="1">
      <c r="A11" s="78"/>
      <c r="B11" s="73" t="s">
        <v>426</v>
      </c>
      <c r="C11" s="73" t="s">
        <v>140</v>
      </c>
      <c r="D11" s="74" t="s">
        <v>585</v>
      </c>
      <c r="E11" s="75">
        <v>13.08</v>
      </c>
      <c r="F11" s="76">
        <v>-3.08</v>
      </c>
      <c r="G11" s="77">
        <f t="shared" si="0"/>
        <v>10</v>
      </c>
      <c r="H11" s="80" t="s">
        <v>586</v>
      </c>
      <c r="I11" s="60" t="s">
        <v>427</v>
      </c>
    </row>
    <row r="12" spans="1:14" ht="45" customHeight="1">
      <c r="A12" s="66">
        <v>7</v>
      </c>
      <c r="B12" s="101" t="s">
        <v>426</v>
      </c>
      <c r="C12" s="101" t="s">
        <v>140</v>
      </c>
      <c r="D12" s="111" t="s">
        <v>113</v>
      </c>
      <c r="E12" s="102">
        <v>13.5</v>
      </c>
      <c r="F12" s="103">
        <v>-1.35</v>
      </c>
      <c r="G12" s="124">
        <f t="shared" si="0"/>
        <v>12.15</v>
      </c>
      <c r="H12" s="108" t="s">
        <v>520</v>
      </c>
      <c r="I12" s="105" t="s">
        <v>427</v>
      </c>
      <c r="J12" s="105"/>
      <c r="K12" s="105"/>
      <c r="L12" s="105"/>
      <c r="M12" s="105"/>
      <c r="N12" s="105"/>
    </row>
    <row r="13" spans="1:14" ht="30" customHeight="1">
      <c r="A13" s="66">
        <v>8</v>
      </c>
      <c r="B13" s="101" t="s">
        <v>426</v>
      </c>
      <c r="C13" s="101" t="s">
        <v>445</v>
      </c>
      <c r="D13" s="111" t="s">
        <v>446</v>
      </c>
      <c r="E13" s="102">
        <v>7.65</v>
      </c>
      <c r="F13" s="103">
        <v>-0.7</v>
      </c>
      <c r="G13" s="124">
        <f t="shared" si="0"/>
        <v>6.95</v>
      </c>
      <c r="H13" s="108" t="s">
        <v>520</v>
      </c>
      <c r="I13" s="105" t="s">
        <v>427</v>
      </c>
      <c r="J13" s="105"/>
      <c r="K13" s="105"/>
      <c r="L13" s="105"/>
      <c r="M13" s="105"/>
      <c r="N13" s="105"/>
    </row>
    <row r="14" spans="1:14" ht="30" customHeight="1">
      <c r="A14" s="66">
        <v>9</v>
      </c>
      <c r="B14" s="101" t="s">
        <v>410</v>
      </c>
      <c r="C14" s="136" t="s">
        <v>593</v>
      </c>
      <c r="D14" s="111" t="s">
        <v>411</v>
      </c>
      <c r="E14" s="102">
        <v>5</v>
      </c>
      <c r="F14" s="103">
        <v>-0.5</v>
      </c>
      <c r="G14" s="124">
        <f t="shared" si="0"/>
        <v>4.5</v>
      </c>
      <c r="H14" s="108" t="s">
        <v>520</v>
      </c>
      <c r="I14" s="110" t="s">
        <v>412</v>
      </c>
      <c r="J14" s="105"/>
      <c r="K14" s="105"/>
      <c r="L14" s="105"/>
      <c r="M14" s="105"/>
      <c r="N14" s="105"/>
    </row>
    <row r="15" spans="1:14" ht="30" customHeight="1">
      <c r="A15" s="66">
        <v>10</v>
      </c>
      <c r="B15" s="101" t="s">
        <v>410</v>
      </c>
      <c r="C15" s="136" t="s">
        <v>593</v>
      </c>
      <c r="D15" s="111" t="s">
        <v>415</v>
      </c>
      <c r="E15" s="102">
        <v>65</v>
      </c>
      <c r="F15" s="103">
        <v>-6.5</v>
      </c>
      <c r="G15" s="124">
        <f t="shared" si="0"/>
        <v>58.5</v>
      </c>
      <c r="H15" s="108" t="s">
        <v>520</v>
      </c>
      <c r="I15" s="110" t="s">
        <v>412</v>
      </c>
      <c r="J15" s="105"/>
      <c r="K15" s="105"/>
      <c r="L15" s="105"/>
      <c r="M15" s="105"/>
      <c r="N15" s="105"/>
    </row>
    <row r="16" spans="1:14" ht="33" customHeight="1">
      <c r="A16" s="66">
        <v>11</v>
      </c>
      <c r="B16" s="101" t="s">
        <v>410</v>
      </c>
      <c r="C16" s="136" t="s">
        <v>593</v>
      </c>
      <c r="D16" s="111" t="s">
        <v>416</v>
      </c>
      <c r="E16" s="102">
        <v>3</v>
      </c>
      <c r="F16" s="103">
        <v>-0.3</v>
      </c>
      <c r="G16" s="124">
        <f t="shared" si="0"/>
        <v>2.7</v>
      </c>
      <c r="H16" s="108" t="s">
        <v>520</v>
      </c>
      <c r="I16" s="110" t="s">
        <v>412</v>
      </c>
      <c r="J16" s="105"/>
      <c r="K16" s="105"/>
      <c r="L16" s="105"/>
      <c r="M16" s="105"/>
      <c r="N16" s="105"/>
    </row>
    <row r="17" spans="1:14" ht="27">
      <c r="A17" s="66">
        <v>12</v>
      </c>
      <c r="B17" s="101" t="s">
        <v>410</v>
      </c>
      <c r="C17" s="136" t="s">
        <v>593</v>
      </c>
      <c r="D17" s="111" t="s">
        <v>417</v>
      </c>
      <c r="E17" s="102">
        <v>5</v>
      </c>
      <c r="F17" s="103">
        <v>-0.5</v>
      </c>
      <c r="G17" s="124">
        <f t="shared" si="0"/>
        <v>4.5</v>
      </c>
      <c r="H17" s="108" t="s">
        <v>520</v>
      </c>
      <c r="I17" s="110" t="s">
        <v>412</v>
      </c>
      <c r="J17" s="105"/>
      <c r="K17" s="105"/>
      <c r="L17" s="105"/>
      <c r="M17" s="105"/>
      <c r="N17" s="105"/>
    </row>
    <row r="18" spans="1:14" s="105" customFormat="1" ht="30" customHeight="1">
      <c r="A18" s="66">
        <v>13</v>
      </c>
      <c r="B18" s="73" t="s">
        <v>532</v>
      </c>
      <c r="C18" s="73" t="s">
        <v>594</v>
      </c>
      <c r="D18" s="74" t="s">
        <v>531</v>
      </c>
      <c r="E18" s="126">
        <v>34</v>
      </c>
      <c r="F18" s="76">
        <v>40</v>
      </c>
      <c r="G18" s="77">
        <f t="shared" si="0"/>
        <v>74</v>
      </c>
      <c r="H18" s="107" t="s">
        <v>533</v>
      </c>
      <c r="I18" s="60" t="s">
        <v>570</v>
      </c>
    </row>
    <row r="19" spans="1:14" ht="30" customHeight="1">
      <c r="A19" s="66">
        <v>14</v>
      </c>
      <c r="B19" s="101" t="s">
        <v>451</v>
      </c>
      <c r="C19" s="136" t="s">
        <v>595</v>
      </c>
      <c r="D19" s="111" t="s">
        <v>452</v>
      </c>
      <c r="E19" s="102">
        <v>15</v>
      </c>
      <c r="F19" s="103">
        <v>-1.5</v>
      </c>
      <c r="G19" s="124">
        <f t="shared" si="0"/>
        <v>13.5</v>
      </c>
      <c r="H19" s="108" t="s">
        <v>520</v>
      </c>
      <c r="I19" s="105" t="s">
        <v>427</v>
      </c>
      <c r="J19" s="105"/>
      <c r="K19" s="105"/>
      <c r="L19" s="105"/>
      <c r="M19" s="105"/>
      <c r="N19" s="105"/>
    </row>
    <row r="20" spans="1:14" ht="30" customHeight="1">
      <c r="A20" s="66">
        <v>15</v>
      </c>
      <c r="B20" s="101" t="s">
        <v>451</v>
      </c>
      <c r="C20" s="136" t="s">
        <v>595</v>
      </c>
      <c r="D20" s="111" t="s">
        <v>453</v>
      </c>
      <c r="E20" s="102">
        <v>8.59</v>
      </c>
      <c r="F20" s="103">
        <v>-0.8</v>
      </c>
      <c r="G20" s="124">
        <f t="shared" si="0"/>
        <v>7.79</v>
      </c>
      <c r="H20" s="108" t="s">
        <v>520</v>
      </c>
      <c r="I20" s="105" t="s">
        <v>427</v>
      </c>
      <c r="J20" s="105"/>
      <c r="K20" s="105"/>
      <c r="L20" s="105"/>
      <c r="M20" s="105"/>
      <c r="N20" s="105"/>
    </row>
    <row r="21" spans="1:14" ht="30" customHeight="1">
      <c r="A21" s="66">
        <v>16</v>
      </c>
      <c r="B21" s="101" t="s">
        <v>458</v>
      </c>
      <c r="C21" s="101" t="s">
        <v>455</v>
      </c>
      <c r="D21" s="111" t="s">
        <v>459</v>
      </c>
      <c r="E21" s="102">
        <v>80</v>
      </c>
      <c r="F21" s="103">
        <v>-8</v>
      </c>
      <c r="G21" s="124">
        <f t="shared" si="0"/>
        <v>72</v>
      </c>
      <c r="H21" s="108" t="s">
        <v>520</v>
      </c>
      <c r="I21" s="105" t="s">
        <v>427</v>
      </c>
      <c r="J21" s="105"/>
      <c r="K21" s="105"/>
      <c r="L21" s="105"/>
      <c r="M21" s="105"/>
      <c r="N21" s="105"/>
    </row>
    <row r="22" spans="1:14" ht="30" customHeight="1">
      <c r="A22" s="66">
        <v>17</v>
      </c>
      <c r="B22" s="101" t="s">
        <v>454</v>
      </c>
      <c r="C22" s="101" t="s">
        <v>455</v>
      </c>
      <c r="D22" s="111" t="s">
        <v>456</v>
      </c>
      <c r="E22" s="102">
        <v>334</v>
      </c>
      <c r="F22" s="103">
        <v>-33.4</v>
      </c>
      <c r="G22" s="124">
        <f t="shared" si="0"/>
        <v>300.60000000000002</v>
      </c>
      <c r="H22" s="106" t="s">
        <v>551</v>
      </c>
      <c r="I22" s="105" t="s">
        <v>427</v>
      </c>
      <c r="J22" s="105"/>
      <c r="K22" s="105"/>
      <c r="L22" s="105"/>
      <c r="M22" s="105"/>
      <c r="N22" s="105"/>
    </row>
    <row r="23" spans="1:14" ht="27">
      <c r="A23" s="66">
        <v>18</v>
      </c>
      <c r="B23" s="101" t="s">
        <v>454</v>
      </c>
      <c r="C23" s="101" t="s">
        <v>455</v>
      </c>
      <c r="D23" s="111" t="s">
        <v>457</v>
      </c>
      <c r="E23" s="102">
        <v>80</v>
      </c>
      <c r="F23" s="103">
        <v>-8</v>
      </c>
      <c r="G23" s="124">
        <f t="shared" si="0"/>
        <v>72</v>
      </c>
      <c r="H23" s="108" t="s">
        <v>520</v>
      </c>
      <c r="I23" s="105" t="s">
        <v>427</v>
      </c>
      <c r="J23" s="105"/>
      <c r="K23" s="105"/>
      <c r="L23" s="105"/>
      <c r="M23" s="105"/>
      <c r="N23" s="105"/>
    </row>
    <row r="24" spans="1:14" ht="30" customHeight="1">
      <c r="A24" s="66">
        <v>19</v>
      </c>
      <c r="B24" s="101" t="s">
        <v>454</v>
      </c>
      <c r="C24" s="101" t="s">
        <v>455</v>
      </c>
      <c r="D24" s="111" t="s">
        <v>460</v>
      </c>
      <c r="E24" s="102">
        <v>18</v>
      </c>
      <c r="F24" s="103">
        <v>-1.8</v>
      </c>
      <c r="G24" s="124">
        <f t="shared" si="0"/>
        <v>16.2</v>
      </c>
      <c r="H24" s="108" t="s">
        <v>520</v>
      </c>
      <c r="I24" s="105" t="s">
        <v>427</v>
      </c>
      <c r="J24" s="105"/>
      <c r="K24" s="105"/>
      <c r="L24" s="105"/>
      <c r="M24" s="105"/>
      <c r="N24" s="105"/>
    </row>
    <row r="25" spans="1:14" ht="30" customHeight="1">
      <c r="A25" s="66">
        <v>20</v>
      </c>
      <c r="B25" s="73" t="s">
        <v>326</v>
      </c>
      <c r="C25" s="73" t="s">
        <v>325</v>
      </c>
      <c r="D25" s="73" t="s">
        <v>338</v>
      </c>
      <c r="E25" s="79">
        <v>28</v>
      </c>
      <c r="F25" s="79">
        <v>0.755355</v>
      </c>
      <c r="G25" s="71">
        <f t="shared" si="0"/>
        <v>28.755355000000002</v>
      </c>
      <c r="H25" s="107" t="s">
        <v>357</v>
      </c>
      <c r="I25" s="60" t="s">
        <v>188</v>
      </c>
    </row>
    <row r="26" spans="1:14" ht="30" customHeight="1">
      <c r="A26" s="66">
        <v>21</v>
      </c>
      <c r="B26" s="73" t="s">
        <v>118</v>
      </c>
      <c r="C26" s="73" t="s">
        <v>119</v>
      </c>
      <c r="D26" s="74" t="s">
        <v>120</v>
      </c>
      <c r="E26" s="75">
        <v>5</v>
      </c>
      <c r="F26" s="76">
        <v>-2</v>
      </c>
      <c r="G26" s="77">
        <f t="shared" si="0"/>
        <v>3</v>
      </c>
      <c r="H26" s="154" t="s">
        <v>334</v>
      </c>
      <c r="I26" s="60" t="s">
        <v>188</v>
      </c>
    </row>
    <row r="27" spans="1:14" ht="30" customHeight="1">
      <c r="A27" s="66">
        <v>22</v>
      </c>
      <c r="B27" s="73" t="s">
        <v>118</v>
      </c>
      <c r="C27" s="73" t="s">
        <v>119</v>
      </c>
      <c r="D27" s="74" t="s">
        <v>121</v>
      </c>
      <c r="E27" s="75">
        <v>5</v>
      </c>
      <c r="F27" s="76">
        <v>-2</v>
      </c>
      <c r="G27" s="77">
        <f t="shared" si="0"/>
        <v>3</v>
      </c>
      <c r="H27" s="156"/>
      <c r="I27" s="60" t="s">
        <v>188</v>
      </c>
    </row>
    <row r="28" spans="1:14" ht="30" customHeight="1">
      <c r="A28" s="66">
        <v>23</v>
      </c>
      <c r="B28" s="73" t="s">
        <v>118</v>
      </c>
      <c r="C28" s="73" t="s">
        <v>119</v>
      </c>
      <c r="D28" s="74" t="s">
        <v>122</v>
      </c>
      <c r="E28" s="75">
        <v>13</v>
      </c>
      <c r="F28" s="76">
        <v>4</v>
      </c>
      <c r="G28" s="77">
        <f t="shared" si="0"/>
        <v>17</v>
      </c>
      <c r="H28" s="155"/>
      <c r="I28" s="60" t="s">
        <v>188</v>
      </c>
    </row>
    <row r="29" spans="1:14" s="100" customFormat="1" ht="30" customHeight="1">
      <c r="A29" s="66">
        <v>24</v>
      </c>
      <c r="B29" s="73" t="s">
        <v>118</v>
      </c>
      <c r="C29" s="73" t="s">
        <v>156</v>
      </c>
      <c r="D29" s="73" t="s">
        <v>157</v>
      </c>
      <c r="E29" s="75">
        <v>130</v>
      </c>
      <c r="F29" s="76">
        <v>-4.8</v>
      </c>
      <c r="G29" s="84">
        <f t="shared" si="0"/>
        <v>125.2</v>
      </c>
      <c r="H29" s="154" t="s">
        <v>334</v>
      </c>
      <c r="I29" s="60" t="s">
        <v>189</v>
      </c>
      <c r="J29" s="60"/>
      <c r="K29" s="60"/>
      <c r="L29" s="60"/>
      <c r="M29" s="60"/>
      <c r="N29" s="60"/>
    </row>
    <row r="30" spans="1:14" ht="30" customHeight="1">
      <c r="A30" s="66">
        <v>25</v>
      </c>
      <c r="B30" s="73" t="s">
        <v>118</v>
      </c>
      <c r="C30" s="73" t="s">
        <v>156</v>
      </c>
      <c r="D30" s="73" t="s">
        <v>158</v>
      </c>
      <c r="E30" s="75">
        <v>0</v>
      </c>
      <c r="F30" s="76">
        <v>4.8</v>
      </c>
      <c r="G30" s="77">
        <f t="shared" si="0"/>
        <v>4.8</v>
      </c>
      <c r="H30" s="155"/>
      <c r="I30" s="60" t="s">
        <v>189</v>
      </c>
    </row>
    <row r="31" spans="1:14" ht="30" customHeight="1">
      <c r="A31" s="66">
        <v>26</v>
      </c>
      <c r="B31" s="101" t="s">
        <v>118</v>
      </c>
      <c r="C31" s="101" t="s">
        <v>431</v>
      </c>
      <c r="D31" s="111" t="s">
        <v>432</v>
      </c>
      <c r="E31" s="102">
        <v>8</v>
      </c>
      <c r="F31" s="103">
        <v>-0.8</v>
      </c>
      <c r="G31" s="124">
        <f t="shared" si="0"/>
        <v>7.2</v>
      </c>
      <c r="H31" s="108" t="s">
        <v>520</v>
      </c>
      <c r="I31" s="105" t="s">
        <v>427</v>
      </c>
      <c r="J31" s="105"/>
      <c r="K31" s="105"/>
      <c r="L31" s="105"/>
      <c r="M31" s="105"/>
      <c r="N31" s="105"/>
    </row>
    <row r="32" spans="1:14" ht="30" customHeight="1">
      <c r="A32" s="66">
        <v>27</v>
      </c>
      <c r="B32" s="73" t="s">
        <v>524</v>
      </c>
      <c r="C32" s="73" t="s">
        <v>134</v>
      </c>
      <c r="D32" s="73" t="s">
        <v>135</v>
      </c>
      <c r="E32" s="75">
        <v>32</v>
      </c>
      <c r="F32" s="76">
        <v>-10</v>
      </c>
      <c r="G32" s="77">
        <f t="shared" si="0"/>
        <v>22</v>
      </c>
      <c r="H32" s="154" t="s">
        <v>334</v>
      </c>
      <c r="I32" s="60" t="s">
        <v>188</v>
      </c>
    </row>
    <row r="33" spans="1:14" ht="27">
      <c r="A33" s="66">
        <v>28</v>
      </c>
      <c r="B33" s="67" t="s">
        <v>127</v>
      </c>
      <c r="C33" s="67" t="s">
        <v>134</v>
      </c>
      <c r="D33" s="67" t="s">
        <v>136</v>
      </c>
      <c r="E33" s="81">
        <v>30</v>
      </c>
      <c r="F33" s="82">
        <v>10</v>
      </c>
      <c r="G33" s="77">
        <f t="shared" si="0"/>
        <v>40</v>
      </c>
      <c r="H33" s="155"/>
      <c r="I33" s="60" t="s">
        <v>188</v>
      </c>
    </row>
    <row r="34" spans="1:14" ht="30" customHeight="1">
      <c r="A34" s="66">
        <v>29</v>
      </c>
      <c r="B34" s="74" t="s">
        <v>127</v>
      </c>
      <c r="C34" s="73" t="s">
        <v>128</v>
      </c>
      <c r="D34" s="59" t="s">
        <v>129</v>
      </c>
      <c r="E34" s="75">
        <v>293.36</v>
      </c>
      <c r="F34" s="76">
        <v>-50</v>
      </c>
      <c r="G34" s="77">
        <f t="shared" si="0"/>
        <v>243.36</v>
      </c>
      <c r="H34" s="154" t="s">
        <v>360</v>
      </c>
      <c r="I34" s="60" t="s">
        <v>188</v>
      </c>
    </row>
    <row r="35" spans="1:14" ht="36.75" customHeight="1">
      <c r="A35" s="66">
        <v>30</v>
      </c>
      <c r="B35" s="74" t="s">
        <v>127</v>
      </c>
      <c r="C35" s="73" t="s">
        <v>128</v>
      </c>
      <c r="D35" s="59" t="s">
        <v>130</v>
      </c>
      <c r="E35" s="75">
        <v>42.75</v>
      </c>
      <c r="F35" s="76">
        <v>10</v>
      </c>
      <c r="G35" s="84">
        <f t="shared" si="0"/>
        <v>52.75</v>
      </c>
      <c r="H35" s="156"/>
      <c r="I35" s="60" t="s">
        <v>188</v>
      </c>
    </row>
    <row r="36" spans="1:14" ht="30" customHeight="1">
      <c r="A36" s="66">
        <v>31</v>
      </c>
      <c r="B36" s="68" t="s">
        <v>127</v>
      </c>
      <c r="C36" s="67" t="s">
        <v>128</v>
      </c>
      <c r="D36" s="120" t="s">
        <v>131</v>
      </c>
      <c r="E36" s="81">
        <v>250</v>
      </c>
      <c r="F36" s="82">
        <v>40</v>
      </c>
      <c r="G36" s="77">
        <f t="shared" si="0"/>
        <v>290</v>
      </c>
      <c r="H36" s="155"/>
      <c r="I36" s="60" t="s">
        <v>188</v>
      </c>
    </row>
    <row r="37" spans="1:14" ht="45.75" customHeight="1">
      <c r="A37" s="66">
        <v>32</v>
      </c>
      <c r="B37" s="68" t="s">
        <v>127</v>
      </c>
      <c r="C37" s="67" t="s">
        <v>128</v>
      </c>
      <c r="D37" s="120" t="s">
        <v>132</v>
      </c>
      <c r="E37" s="122">
        <v>20</v>
      </c>
      <c r="F37" s="82">
        <v>112</v>
      </c>
      <c r="G37" s="77">
        <f t="shared" si="0"/>
        <v>132</v>
      </c>
      <c r="H37" s="107" t="s">
        <v>150</v>
      </c>
      <c r="I37" s="60" t="s">
        <v>188</v>
      </c>
    </row>
    <row r="38" spans="1:14" ht="27">
      <c r="A38" s="66">
        <v>33</v>
      </c>
      <c r="B38" s="68" t="s">
        <v>127</v>
      </c>
      <c r="C38" s="67" t="s">
        <v>128</v>
      </c>
      <c r="D38" s="120" t="s">
        <v>133</v>
      </c>
      <c r="E38" s="122">
        <v>80</v>
      </c>
      <c r="F38" s="82">
        <v>33.200000000000003</v>
      </c>
      <c r="G38" s="77">
        <f t="shared" si="0"/>
        <v>113.2</v>
      </c>
      <c r="H38" s="107" t="s">
        <v>356</v>
      </c>
      <c r="I38" s="60" t="s">
        <v>188</v>
      </c>
    </row>
    <row r="39" spans="1:14" ht="27">
      <c r="A39" s="66">
        <v>34</v>
      </c>
      <c r="B39" s="117" t="s">
        <v>127</v>
      </c>
      <c r="C39" s="117" t="s">
        <v>428</v>
      </c>
      <c r="D39" s="119" t="s">
        <v>113</v>
      </c>
      <c r="E39" s="121">
        <v>10</v>
      </c>
      <c r="F39" s="123">
        <v>-1</v>
      </c>
      <c r="G39" s="124">
        <f t="shared" ref="G39:G72" si="1">E39+F39</f>
        <v>9</v>
      </c>
      <c r="H39" s="108" t="s">
        <v>520</v>
      </c>
      <c r="I39" s="105" t="s">
        <v>427</v>
      </c>
      <c r="J39" s="105"/>
      <c r="K39" s="105"/>
      <c r="L39" s="105"/>
      <c r="M39" s="105"/>
      <c r="N39" s="105"/>
    </row>
    <row r="40" spans="1:14" ht="30" customHeight="1">
      <c r="A40" s="66">
        <v>35</v>
      </c>
      <c r="B40" s="117" t="s">
        <v>127</v>
      </c>
      <c r="C40" s="117" t="s">
        <v>436</v>
      </c>
      <c r="D40" s="119" t="s">
        <v>437</v>
      </c>
      <c r="E40" s="121">
        <v>10</v>
      </c>
      <c r="F40" s="123">
        <v>-1</v>
      </c>
      <c r="G40" s="124">
        <f t="shared" si="1"/>
        <v>9</v>
      </c>
      <c r="H40" s="108" t="s">
        <v>520</v>
      </c>
      <c r="I40" s="105" t="s">
        <v>427</v>
      </c>
      <c r="J40" s="105"/>
      <c r="K40" s="105"/>
      <c r="L40" s="105"/>
      <c r="M40" s="105"/>
      <c r="N40" s="105"/>
    </row>
    <row r="41" spans="1:14" ht="30" customHeight="1">
      <c r="A41" s="66">
        <v>36</v>
      </c>
      <c r="B41" s="117" t="s">
        <v>127</v>
      </c>
      <c r="C41" s="117" t="s">
        <v>134</v>
      </c>
      <c r="D41" s="119" t="s">
        <v>444</v>
      </c>
      <c r="E41" s="121">
        <v>32</v>
      </c>
      <c r="F41" s="123">
        <v>-3</v>
      </c>
      <c r="G41" s="124">
        <f t="shared" si="1"/>
        <v>29</v>
      </c>
      <c r="H41" s="108" t="s">
        <v>520</v>
      </c>
      <c r="I41" s="105" t="s">
        <v>427</v>
      </c>
      <c r="J41" s="105"/>
      <c r="K41" s="105"/>
      <c r="L41" s="105"/>
      <c r="M41" s="105"/>
      <c r="N41" s="105"/>
    </row>
    <row r="42" spans="1:14" ht="30" customHeight="1">
      <c r="A42" s="66">
        <v>37</v>
      </c>
      <c r="B42" s="67" t="s">
        <v>108</v>
      </c>
      <c r="C42" s="67" t="s">
        <v>103</v>
      </c>
      <c r="D42" s="83" t="s">
        <v>312</v>
      </c>
      <c r="E42" s="89">
        <v>2</v>
      </c>
      <c r="F42" s="82">
        <v>-2</v>
      </c>
      <c r="G42" s="77">
        <f t="shared" si="1"/>
        <v>0</v>
      </c>
      <c r="H42" s="154" t="s">
        <v>334</v>
      </c>
      <c r="I42" s="60" t="s">
        <v>188</v>
      </c>
    </row>
    <row r="43" spans="1:14" s="105" customFormat="1" ht="30" customHeight="1">
      <c r="A43" s="66">
        <v>38</v>
      </c>
      <c r="B43" s="73" t="s">
        <v>106</v>
      </c>
      <c r="C43" s="73" t="s">
        <v>103</v>
      </c>
      <c r="D43" s="74" t="s">
        <v>107</v>
      </c>
      <c r="E43" s="75">
        <v>3.9</v>
      </c>
      <c r="F43" s="76">
        <v>2</v>
      </c>
      <c r="G43" s="84">
        <f t="shared" si="1"/>
        <v>5.9</v>
      </c>
      <c r="H43" s="155"/>
      <c r="I43" s="60" t="s">
        <v>188</v>
      </c>
      <c r="J43" s="60"/>
      <c r="K43" s="60"/>
      <c r="L43" s="60"/>
      <c r="M43" s="60"/>
      <c r="N43" s="60"/>
    </row>
    <row r="44" spans="1:14" ht="30" customHeight="1">
      <c r="A44" s="66">
        <v>39</v>
      </c>
      <c r="B44" s="117" t="s">
        <v>433</v>
      </c>
      <c r="C44" s="117" t="s">
        <v>434</v>
      </c>
      <c r="D44" s="119" t="s">
        <v>435</v>
      </c>
      <c r="E44" s="121">
        <v>63</v>
      </c>
      <c r="F44" s="123">
        <v>-6.3</v>
      </c>
      <c r="G44" s="124">
        <f t="shared" si="1"/>
        <v>56.7</v>
      </c>
      <c r="H44" s="108" t="s">
        <v>520</v>
      </c>
      <c r="I44" s="105" t="s">
        <v>427</v>
      </c>
      <c r="J44" s="105"/>
      <c r="K44" s="105"/>
      <c r="L44" s="105"/>
      <c r="M44" s="105"/>
      <c r="N44" s="105"/>
    </row>
    <row r="45" spans="1:14" ht="51" customHeight="1">
      <c r="A45" s="66">
        <v>40</v>
      </c>
      <c r="B45" s="117" t="s">
        <v>515</v>
      </c>
      <c r="C45" s="117" t="s">
        <v>404</v>
      </c>
      <c r="D45" s="119" t="s">
        <v>405</v>
      </c>
      <c r="E45" s="121">
        <v>20</v>
      </c>
      <c r="F45" s="123">
        <v>-2</v>
      </c>
      <c r="G45" s="124">
        <f t="shared" si="1"/>
        <v>18</v>
      </c>
      <c r="H45" s="108" t="s">
        <v>520</v>
      </c>
      <c r="I45" s="110" t="s">
        <v>226</v>
      </c>
      <c r="J45" s="105"/>
      <c r="K45" s="105"/>
      <c r="L45" s="105"/>
      <c r="M45" s="105"/>
      <c r="N45" s="105"/>
    </row>
    <row r="46" spans="1:14" ht="27">
      <c r="A46" s="66">
        <v>41</v>
      </c>
      <c r="B46" s="101" t="s">
        <v>516</v>
      </c>
      <c r="C46" s="101" t="s">
        <v>404</v>
      </c>
      <c r="D46" s="111" t="s">
        <v>406</v>
      </c>
      <c r="E46" s="102">
        <v>35</v>
      </c>
      <c r="F46" s="103">
        <v>-3.5</v>
      </c>
      <c r="G46" s="104">
        <f t="shared" si="1"/>
        <v>31.5</v>
      </c>
      <c r="H46" s="108" t="s">
        <v>520</v>
      </c>
      <c r="I46" s="110" t="s">
        <v>226</v>
      </c>
      <c r="J46" s="105"/>
      <c r="K46" s="105"/>
      <c r="L46" s="105"/>
      <c r="M46" s="105"/>
      <c r="N46" s="105"/>
    </row>
    <row r="47" spans="1:14" ht="27">
      <c r="A47" s="66">
        <v>42</v>
      </c>
      <c r="B47" s="117" t="s">
        <v>517</v>
      </c>
      <c r="C47" s="117" t="s">
        <v>404</v>
      </c>
      <c r="D47" s="119" t="s">
        <v>407</v>
      </c>
      <c r="E47" s="121">
        <v>15</v>
      </c>
      <c r="F47" s="123">
        <v>-1.5</v>
      </c>
      <c r="G47" s="124">
        <f t="shared" si="1"/>
        <v>13.5</v>
      </c>
      <c r="H47" s="108" t="s">
        <v>520</v>
      </c>
      <c r="I47" s="110" t="s">
        <v>226</v>
      </c>
      <c r="J47" s="105"/>
      <c r="K47" s="105"/>
      <c r="L47" s="105"/>
      <c r="M47" s="105"/>
      <c r="N47" s="105"/>
    </row>
    <row r="48" spans="1:14" ht="27">
      <c r="A48" s="66">
        <v>43</v>
      </c>
      <c r="B48" s="117" t="s">
        <v>461</v>
      </c>
      <c r="C48" s="117" t="s">
        <v>462</v>
      </c>
      <c r="D48" s="119" t="s">
        <v>463</v>
      </c>
      <c r="E48" s="121">
        <v>20</v>
      </c>
      <c r="F48" s="123">
        <v>-2</v>
      </c>
      <c r="G48" s="124">
        <f t="shared" si="1"/>
        <v>18</v>
      </c>
      <c r="H48" s="108" t="s">
        <v>520</v>
      </c>
      <c r="I48" s="105" t="s">
        <v>427</v>
      </c>
      <c r="J48" s="105"/>
      <c r="K48" s="105"/>
      <c r="L48" s="105"/>
      <c r="M48" s="105"/>
      <c r="N48" s="105"/>
    </row>
    <row r="49" spans="1:14" ht="30" customHeight="1">
      <c r="A49" s="66">
        <v>44</v>
      </c>
      <c r="B49" s="67" t="s">
        <v>123</v>
      </c>
      <c r="C49" s="67" t="s">
        <v>124</v>
      </c>
      <c r="D49" s="68" t="s">
        <v>125</v>
      </c>
      <c r="E49" s="81">
        <v>119</v>
      </c>
      <c r="F49" s="82">
        <v>10</v>
      </c>
      <c r="G49" s="77">
        <f t="shared" si="1"/>
        <v>129</v>
      </c>
      <c r="H49" s="154" t="s">
        <v>334</v>
      </c>
      <c r="I49" s="60" t="s">
        <v>188</v>
      </c>
    </row>
    <row r="50" spans="1:14" ht="30.75" customHeight="1">
      <c r="A50" s="66">
        <v>45</v>
      </c>
      <c r="B50" s="67" t="s">
        <v>123</v>
      </c>
      <c r="C50" s="67" t="s">
        <v>124</v>
      </c>
      <c r="D50" s="68" t="s">
        <v>126</v>
      </c>
      <c r="E50" s="81">
        <v>15</v>
      </c>
      <c r="F50" s="82">
        <v>-10</v>
      </c>
      <c r="G50" s="77">
        <f t="shared" si="1"/>
        <v>5</v>
      </c>
      <c r="H50" s="155"/>
      <c r="I50" s="60" t="s">
        <v>188</v>
      </c>
    </row>
    <row r="51" spans="1:14" ht="27">
      <c r="A51" s="66">
        <v>46</v>
      </c>
      <c r="B51" s="117" t="s">
        <v>447</v>
      </c>
      <c r="C51" s="117" t="s">
        <v>448</v>
      </c>
      <c r="D51" s="119" t="s">
        <v>449</v>
      </c>
      <c r="E51" s="121">
        <v>40</v>
      </c>
      <c r="F51" s="123">
        <v>-4</v>
      </c>
      <c r="G51" s="124">
        <f t="shared" si="1"/>
        <v>36</v>
      </c>
      <c r="H51" s="108" t="s">
        <v>520</v>
      </c>
      <c r="I51" s="105" t="s">
        <v>427</v>
      </c>
      <c r="J51" s="105"/>
      <c r="K51" s="105"/>
      <c r="L51" s="105"/>
      <c r="M51" s="105"/>
      <c r="N51" s="105"/>
    </row>
    <row r="52" spans="1:14" ht="27">
      <c r="A52" s="66">
        <v>47</v>
      </c>
      <c r="B52" s="117" t="s">
        <v>447</v>
      </c>
      <c r="C52" s="117" t="s">
        <v>448</v>
      </c>
      <c r="D52" s="119" t="s">
        <v>450</v>
      </c>
      <c r="E52" s="121">
        <v>30</v>
      </c>
      <c r="F52" s="123">
        <v>-3</v>
      </c>
      <c r="G52" s="124">
        <f t="shared" si="1"/>
        <v>27</v>
      </c>
      <c r="H52" s="108" t="s">
        <v>520</v>
      </c>
      <c r="I52" s="105" t="s">
        <v>427</v>
      </c>
      <c r="J52" s="105"/>
      <c r="K52" s="105"/>
      <c r="L52" s="105"/>
      <c r="M52" s="105"/>
      <c r="N52" s="105"/>
    </row>
    <row r="53" spans="1:14" s="100" customFormat="1" ht="30" customHeight="1">
      <c r="A53" s="66">
        <v>48</v>
      </c>
      <c r="B53" s="67" t="s">
        <v>137</v>
      </c>
      <c r="C53" s="67" t="s">
        <v>138</v>
      </c>
      <c r="D53" s="68" t="s">
        <v>535</v>
      </c>
      <c r="E53" s="81">
        <v>0</v>
      </c>
      <c r="F53" s="82">
        <v>191.42</v>
      </c>
      <c r="G53" s="77">
        <f t="shared" si="1"/>
        <v>191.42</v>
      </c>
      <c r="H53" s="107" t="s">
        <v>354</v>
      </c>
      <c r="I53" s="60" t="s">
        <v>188</v>
      </c>
    </row>
    <row r="54" spans="1:14" ht="30" customHeight="1">
      <c r="A54" s="66">
        <v>49</v>
      </c>
      <c r="B54" s="117" t="s">
        <v>137</v>
      </c>
      <c r="C54" s="117" t="s">
        <v>442</v>
      </c>
      <c r="D54" s="119" t="s">
        <v>443</v>
      </c>
      <c r="E54" s="121">
        <v>100</v>
      </c>
      <c r="F54" s="123">
        <v>-10</v>
      </c>
      <c r="G54" s="124">
        <f t="shared" si="1"/>
        <v>90</v>
      </c>
      <c r="H54" s="108" t="s">
        <v>520</v>
      </c>
      <c r="I54" s="105" t="s">
        <v>427</v>
      </c>
      <c r="J54" s="105"/>
      <c r="K54" s="105"/>
      <c r="L54" s="105"/>
      <c r="M54" s="105"/>
      <c r="N54" s="105"/>
    </row>
    <row r="55" spans="1:14" ht="30" customHeight="1">
      <c r="A55" s="66">
        <v>50</v>
      </c>
      <c r="B55" s="117" t="s">
        <v>438</v>
      </c>
      <c r="C55" s="117" t="s">
        <v>439</v>
      </c>
      <c r="D55" s="119" t="s">
        <v>440</v>
      </c>
      <c r="E55" s="121">
        <v>17</v>
      </c>
      <c r="F55" s="123">
        <v>-1.7</v>
      </c>
      <c r="G55" s="124">
        <f t="shared" si="1"/>
        <v>15.3</v>
      </c>
      <c r="H55" s="108" t="s">
        <v>520</v>
      </c>
      <c r="I55" s="105" t="s">
        <v>427</v>
      </c>
      <c r="J55" s="105"/>
      <c r="K55" s="105"/>
      <c r="L55" s="105"/>
      <c r="M55" s="105"/>
      <c r="N55" s="105"/>
    </row>
    <row r="56" spans="1:14" ht="30" customHeight="1">
      <c r="A56" s="66">
        <v>51</v>
      </c>
      <c r="B56" s="117" t="s">
        <v>438</v>
      </c>
      <c r="C56" s="117" t="s">
        <v>439</v>
      </c>
      <c r="D56" s="119" t="s">
        <v>441</v>
      </c>
      <c r="E56" s="121">
        <v>12.75</v>
      </c>
      <c r="F56" s="123">
        <v>-1.2</v>
      </c>
      <c r="G56" s="124">
        <f t="shared" si="1"/>
        <v>11.55</v>
      </c>
      <c r="H56" s="108" t="s">
        <v>520</v>
      </c>
      <c r="I56" s="105" t="s">
        <v>427</v>
      </c>
      <c r="J56" s="105"/>
      <c r="K56" s="105"/>
      <c r="L56" s="105"/>
      <c r="M56" s="105"/>
      <c r="N56" s="105"/>
    </row>
    <row r="57" spans="1:14" ht="30" customHeight="1">
      <c r="A57" s="66">
        <v>52</v>
      </c>
      <c r="B57" s="117" t="s">
        <v>422</v>
      </c>
      <c r="C57" s="117" t="s">
        <v>160</v>
      </c>
      <c r="D57" s="119" t="s">
        <v>423</v>
      </c>
      <c r="E57" s="121">
        <v>80</v>
      </c>
      <c r="F57" s="123">
        <v>-8</v>
      </c>
      <c r="G57" s="124">
        <f t="shared" si="1"/>
        <v>72</v>
      </c>
      <c r="H57" s="108" t="s">
        <v>520</v>
      </c>
      <c r="I57" s="110" t="s">
        <v>189</v>
      </c>
      <c r="J57" s="105"/>
      <c r="K57" s="105"/>
      <c r="L57" s="105"/>
      <c r="M57" s="105"/>
      <c r="N57" s="105"/>
    </row>
    <row r="58" spans="1:14" s="100" customFormat="1" ht="40.5">
      <c r="A58" s="66">
        <v>53</v>
      </c>
      <c r="B58" s="67" t="s">
        <v>159</v>
      </c>
      <c r="C58" s="67" t="s">
        <v>160</v>
      </c>
      <c r="D58" s="67" t="s">
        <v>548</v>
      </c>
      <c r="E58" s="81">
        <v>0</v>
      </c>
      <c r="F58" s="82">
        <v>328.561621</v>
      </c>
      <c r="G58" s="77">
        <f t="shared" si="1"/>
        <v>328.561621</v>
      </c>
      <c r="H58" s="107" t="s">
        <v>549</v>
      </c>
      <c r="I58" s="60" t="s">
        <v>189</v>
      </c>
    </row>
    <row r="59" spans="1:14" s="100" customFormat="1" ht="40.5">
      <c r="A59" s="66">
        <v>54</v>
      </c>
      <c r="B59" s="67" t="s">
        <v>161</v>
      </c>
      <c r="C59" s="67" t="s">
        <v>160</v>
      </c>
      <c r="D59" s="67" t="s">
        <v>162</v>
      </c>
      <c r="E59" s="81">
        <v>0</v>
      </c>
      <c r="F59" s="82">
        <v>1.522</v>
      </c>
      <c r="G59" s="77">
        <f t="shared" si="1"/>
        <v>1.522</v>
      </c>
      <c r="H59" s="107" t="s">
        <v>335</v>
      </c>
      <c r="I59" s="60" t="s">
        <v>189</v>
      </c>
    </row>
    <row r="60" spans="1:14" ht="40.5">
      <c r="A60" s="66">
        <v>55</v>
      </c>
      <c r="B60" s="67" t="s">
        <v>163</v>
      </c>
      <c r="C60" s="67" t="s">
        <v>160</v>
      </c>
      <c r="D60" s="67" t="s">
        <v>164</v>
      </c>
      <c r="E60" s="81">
        <v>409.86399999999998</v>
      </c>
      <c r="F60" s="82">
        <v>-409.86399999999998</v>
      </c>
      <c r="G60" s="77">
        <f t="shared" si="1"/>
        <v>0</v>
      </c>
      <c r="H60" s="107" t="s">
        <v>365</v>
      </c>
      <c r="I60" s="60" t="s">
        <v>189</v>
      </c>
    </row>
    <row r="61" spans="1:14" ht="27">
      <c r="A61" s="66">
        <v>56</v>
      </c>
      <c r="B61" s="117" t="s">
        <v>512</v>
      </c>
      <c r="C61" s="117" t="s">
        <v>400</v>
      </c>
      <c r="D61" s="119" t="s">
        <v>401</v>
      </c>
      <c r="E61" s="121">
        <v>30</v>
      </c>
      <c r="F61" s="123">
        <v>-3</v>
      </c>
      <c r="G61" s="124">
        <f t="shared" si="1"/>
        <v>27</v>
      </c>
      <c r="H61" s="108" t="s">
        <v>520</v>
      </c>
      <c r="I61" s="110" t="s">
        <v>226</v>
      </c>
      <c r="J61" s="105"/>
      <c r="K61" s="105"/>
      <c r="L61" s="105"/>
      <c r="M61" s="105"/>
      <c r="N61" s="105"/>
    </row>
    <row r="62" spans="1:14" ht="27">
      <c r="A62" s="66">
        <v>57</v>
      </c>
      <c r="B62" s="117" t="s">
        <v>513</v>
      </c>
      <c r="C62" s="117" t="s">
        <v>400</v>
      </c>
      <c r="D62" s="119" t="s">
        <v>402</v>
      </c>
      <c r="E62" s="121">
        <v>8</v>
      </c>
      <c r="F62" s="123">
        <v>-1</v>
      </c>
      <c r="G62" s="124">
        <f t="shared" si="1"/>
        <v>7</v>
      </c>
      <c r="H62" s="108" t="s">
        <v>520</v>
      </c>
      <c r="I62" s="110" t="s">
        <v>226</v>
      </c>
      <c r="J62" s="105"/>
      <c r="K62" s="105"/>
      <c r="L62" s="105"/>
      <c r="M62" s="105"/>
      <c r="N62" s="105"/>
    </row>
    <row r="63" spans="1:14" ht="27">
      <c r="A63" s="66">
        <v>58</v>
      </c>
      <c r="B63" s="117" t="s">
        <v>511</v>
      </c>
      <c r="C63" s="118" t="s">
        <v>220</v>
      </c>
      <c r="D63" s="119" t="s">
        <v>399</v>
      </c>
      <c r="E63" s="121">
        <v>20</v>
      </c>
      <c r="F63" s="123">
        <v>-2</v>
      </c>
      <c r="G63" s="124">
        <f t="shared" si="1"/>
        <v>18</v>
      </c>
      <c r="H63" s="108" t="s">
        <v>520</v>
      </c>
      <c r="I63" s="110" t="s">
        <v>226</v>
      </c>
      <c r="J63" s="105"/>
      <c r="K63" s="105"/>
      <c r="L63" s="105"/>
      <c r="M63" s="105"/>
      <c r="N63" s="105"/>
    </row>
    <row r="64" spans="1:14" ht="30" customHeight="1">
      <c r="A64" s="66">
        <v>59</v>
      </c>
      <c r="B64" s="67" t="s">
        <v>224</v>
      </c>
      <c r="C64" s="67" t="s">
        <v>220</v>
      </c>
      <c r="D64" s="68" t="s">
        <v>221</v>
      </c>
      <c r="E64" s="81">
        <v>700</v>
      </c>
      <c r="F64" s="82">
        <v>-100</v>
      </c>
      <c r="G64" s="77">
        <f t="shared" si="1"/>
        <v>600</v>
      </c>
      <c r="H64" s="154" t="s">
        <v>314</v>
      </c>
      <c r="I64" s="60" t="s">
        <v>226</v>
      </c>
    </row>
    <row r="65" spans="1:14" s="105" customFormat="1" ht="30" customHeight="1">
      <c r="A65" s="66">
        <v>60</v>
      </c>
      <c r="B65" s="73" t="s">
        <v>225</v>
      </c>
      <c r="C65" s="73" t="s">
        <v>222</v>
      </c>
      <c r="D65" s="74" t="s">
        <v>223</v>
      </c>
      <c r="E65" s="75">
        <v>0</v>
      </c>
      <c r="F65" s="76">
        <v>100</v>
      </c>
      <c r="G65" s="84">
        <f t="shared" si="1"/>
        <v>100</v>
      </c>
      <c r="H65" s="155"/>
      <c r="I65" s="60" t="s">
        <v>226</v>
      </c>
      <c r="J65" s="60"/>
      <c r="K65" s="60"/>
      <c r="L65" s="60"/>
      <c r="M65" s="60"/>
      <c r="N65" s="60"/>
    </row>
    <row r="66" spans="1:14" ht="29.25" customHeight="1">
      <c r="A66" s="66">
        <v>61</v>
      </c>
      <c r="B66" s="67" t="s">
        <v>102</v>
      </c>
      <c r="C66" s="67" t="s">
        <v>103</v>
      </c>
      <c r="D66" s="68" t="s">
        <v>104</v>
      </c>
      <c r="E66" s="81">
        <v>100</v>
      </c>
      <c r="F66" s="82">
        <v>89.48</v>
      </c>
      <c r="G66" s="77">
        <f t="shared" si="1"/>
        <v>189.48000000000002</v>
      </c>
      <c r="H66" s="154" t="s">
        <v>334</v>
      </c>
      <c r="I66" s="60" t="s">
        <v>188</v>
      </c>
    </row>
    <row r="67" spans="1:14" ht="27">
      <c r="A67" s="66">
        <v>62</v>
      </c>
      <c r="B67" s="67" t="s">
        <v>102</v>
      </c>
      <c r="C67" s="67" t="s">
        <v>103</v>
      </c>
      <c r="D67" s="68" t="s">
        <v>105</v>
      </c>
      <c r="E67" s="81">
        <v>315</v>
      </c>
      <c r="F67" s="82">
        <v>-89.48</v>
      </c>
      <c r="G67" s="77">
        <f t="shared" si="1"/>
        <v>225.51999999999998</v>
      </c>
      <c r="H67" s="155"/>
      <c r="I67" s="60" t="s">
        <v>188</v>
      </c>
    </row>
    <row r="68" spans="1:14" ht="27">
      <c r="A68" s="66">
        <v>63</v>
      </c>
      <c r="B68" s="117" t="s">
        <v>102</v>
      </c>
      <c r="C68" s="117" t="s">
        <v>103</v>
      </c>
      <c r="D68" s="119" t="s">
        <v>429</v>
      </c>
      <c r="E68" s="121">
        <v>100</v>
      </c>
      <c r="F68" s="123">
        <v>-10</v>
      </c>
      <c r="G68" s="124">
        <f t="shared" si="1"/>
        <v>90</v>
      </c>
      <c r="H68" s="108" t="s">
        <v>520</v>
      </c>
      <c r="I68" s="105" t="s">
        <v>427</v>
      </c>
      <c r="J68" s="105"/>
      <c r="K68" s="105"/>
      <c r="L68" s="105"/>
      <c r="M68" s="105"/>
      <c r="N68" s="105"/>
    </row>
    <row r="69" spans="1:14" ht="27">
      <c r="A69" s="66">
        <v>64</v>
      </c>
      <c r="B69" s="117" t="s">
        <v>102</v>
      </c>
      <c r="C69" s="117" t="s">
        <v>103</v>
      </c>
      <c r="D69" s="119" t="s">
        <v>430</v>
      </c>
      <c r="E69" s="121">
        <v>225.52</v>
      </c>
      <c r="F69" s="123">
        <v>-22.5</v>
      </c>
      <c r="G69" s="124">
        <f t="shared" si="1"/>
        <v>203.02</v>
      </c>
      <c r="H69" s="108" t="s">
        <v>520</v>
      </c>
      <c r="I69" s="105" t="s">
        <v>427</v>
      </c>
      <c r="J69" s="105"/>
      <c r="K69" s="105"/>
      <c r="L69" s="105"/>
      <c r="M69" s="105"/>
      <c r="N69" s="105"/>
    </row>
    <row r="70" spans="1:14" s="105" customFormat="1" ht="27">
      <c r="A70" s="66">
        <v>65</v>
      </c>
      <c r="B70" s="101" t="s">
        <v>571</v>
      </c>
      <c r="C70" s="101" t="s">
        <v>572</v>
      </c>
      <c r="D70" s="101" t="s">
        <v>573</v>
      </c>
      <c r="E70" s="102">
        <v>30</v>
      </c>
      <c r="F70" s="103">
        <v>-9</v>
      </c>
      <c r="G70" s="104">
        <f>E70+F70</f>
        <v>21</v>
      </c>
      <c r="H70" s="107" t="s">
        <v>574</v>
      </c>
      <c r="I70" s="105" t="s">
        <v>576</v>
      </c>
    </row>
    <row r="71" spans="1:14" s="105" customFormat="1" ht="40.5">
      <c r="A71" s="66">
        <v>66</v>
      </c>
      <c r="B71" s="73" t="s">
        <v>571</v>
      </c>
      <c r="C71" s="73" t="s">
        <v>572</v>
      </c>
      <c r="D71" s="73" t="s">
        <v>575</v>
      </c>
      <c r="E71" s="75">
        <v>0</v>
      </c>
      <c r="F71" s="76">
        <v>9</v>
      </c>
      <c r="G71" s="84">
        <f>E71+F71</f>
        <v>9</v>
      </c>
      <c r="H71" s="107" t="s">
        <v>574</v>
      </c>
      <c r="I71" s="60" t="s">
        <v>576</v>
      </c>
    </row>
    <row r="72" spans="1:14" ht="27" customHeight="1">
      <c r="A72" s="66">
        <v>67</v>
      </c>
      <c r="B72" s="67" t="s">
        <v>165</v>
      </c>
      <c r="C72" s="67" t="s">
        <v>166</v>
      </c>
      <c r="D72" s="67" t="s">
        <v>167</v>
      </c>
      <c r="E72" s="81">
        <v>150</v>
      </c>
      <c r="F72" s="82">
        <v>-2</v>
      </c>
      <c r="G72" s="77">
        <f t="shared" si="1"/>
        <v>148</v>
      </c>
      <c r="H72" s="154" t="s">
        <v>334</v>
      </c>
      <c r="I72" s="60" t="s">
        <v>189</v>
      </c>
    </row>
    <row r="73" spans="1:14" ht="27" customHeight="1">
      <c r="A73" s="66">
        <v>68</v>
      </c>
      <c r="B73" s="67" t="s">
        <v>165</v>
      </c>
      <c r="C73" s="67" t="s">
        <v>166</v>
      </c>
      <c r="D73" s="67" t="s">
        <v>168</v>
      </c>
      <c r="E73" s="81">
        <v>8</v>
      </c>
      <c r="F73" s="82">
        <v>2</v>
      </c>
      <c r="G73" s="77">
        <f t="shared" ref="G73:G104" si="2">E73+F73</f>
        <v>10</v>
      </c>
      <c r="H73" s="155"/>
      <c r="I73" s="60" t="s">
        <v>189</v>
      </c>
    </row>
    <row r="74" spans="1:14" ht="40.5">
      <c r="A74" s="66">
        <v>69</v>
      </c>
      <c r="B74" s="67" t="s">
        <v>165</v>
      </c>
      <c r="C74" s="67" t="s">
        <v>166</v>
      </c>
      <c r="D74" s="67" t="s">
        <v>172</v>
      </c>
      <c r="E74" s="81">
        <v>0</v>
      </c>
      <c r="F74" s="82">
        <v>10.5</v>
      </c>
      <c r="G74" s="77">
        <f t="shared" si="2"/>
        <v>10.5</v>
      </c>
      <c r="H74" s="107" t="s">
        <v>184</v>
      </c>
      <c r="I74" s="60" t="s">
        <v>189</v>
      </c>
    </row>
    <row r="75" spans="1:14" ht="40.5">
      <c r="A75" s="66">
        <v>70</v>
      </c>
      <c r="B75" s="67" t="s">
        <v>165</v>
      </c>
      <c r="C75" s="67" t="s">
        <v>173</v>
      </c>
      <c r="D75" s="67" t="s">
        <v>174</v>
      </c>
      <c r="E75" s="81">
        <v>3.625</v>
      </c>
      <c r="F75" s="82">
        <v>3.625</v>
      </c>
      <c r="G75" s="77">
        <f t="shared" si="2"/>
        <v>7.25</v>
      </c>
      <c r="H75" s="107" t="s">
        <v>185</v>
      </c>
      <c r="I75" s="60" t="s">
        <v>189</v>
      </c>
    </row>
    <row r="76" spans="1:14" ht="40.5">
      <c r="A76" s="66">
        <v>71</v>
      </c>
      <c r="B76" s="66" t="s">
        <v>165</v>
      </c>
      <c r="C76" s="67" t="s">
        <v>173</v>
      </c>
      <c r="D76" s="66" t="s">
        <v>175</v>
      </c>
      <c r="E76" s="81">
        <v>3.625</v>
      </c>
      <c r="F76" s="82">
        <v>3.625</v>
      </c>
      <c r="G76" s="77">
        <f t="shared" si="2"/>
        <v>7.25</v>
      </c>
      <c r="H76" s="107" t="s">
        <v>186</v>
      </c>
      <c r="I76" s="60" t="s">
        <v>189</v>
      </c>
      <c r="J76" s="85"/>
      <c r="K76" s="86"/>
      <c r="N76" s="87"/>
    </row>
    <row r="77" spans="1:14" ht="27">
      <c r="A77" s="66">
        <v>72</v>
      </c>
      <c r="B77" s="67" t="s">
        <v>165</v>
      </c>
      <c r="C77" s="67" t="s">
        <v>286</v>
      </c>
      <c r="D77" s="68" t="s">
        <v>287</v>
      </c>
      <c r="E77" s="81">
        <v>1357.65</v>
      </c>
      <c r="F77" s="82">
        <v>-120</v>
      </c>
      <c r="G77" s="77">
        <f t="shared" si="2"/>
        <v>1237.6500000000001</v>
      </c>
      <c r="H77" s="107" t="s">
        <v>363</v>
      </c>
      <c r="I77" s="60" t="s">
        <v>302</v>
      </c>
    </row>
    <row r="78" spans="1:14" ht="27">
      <c r="A78" s="66">
        <v>73</v>
      </c>
      <c r="B78" s="117" t="s">
        <v>165</v>
      </c>
      <c r="C78" s="118" t="s">
        <v>173</v>
      </c>
      <c r="D78" s="119" t="s">
        <v>419</v>
      </c>
      <c r="E78" s="121">
        <v>25.024999999999999</v>
      </c>
      <c r="F78" s="123">
        <v>-2.5024999999999999</v>
      </c>
      <c r="G78" s="124">
        <f t="shared" si="2"/>
        <v>22.522499999999997</v>
      </c>
      <c r="H78" s="108" t="s">
        <v>520</v>
      </c>
      <c r="I78" s="110" t="s">
        <v>189</v>
      </c>
      <c r="J78" s="105"/>
      <c r="K78" s="105"/>
      <c r="L78" s="105"/>
      <c r="M78" s="105"/>
      <c r="N78" s="105"/>
    </row>
    <row r="79" spans="1:14" ht="27">
      <c r="A79" s="66">
        <v>74</v>
      </c>
      <c r="B79" s="117" t="s">
        <v>165</v>
      </c>
      <c r="C79" s="118" t="s">
        <v>420</v>
      </c>
      <c r="D79" s="119" t="s">
        <v>421</v>
      </c>
      <c r="E79" s="121">
        <v>8</v>
      </c>
      <c r="F79" s="123">
        <v>-0.8</v>
      </c>
      <c r="G79" s="124">
        <f t="shared" si="2"/>
        <v>7.2</v>
      </c>
      <c r="H79" s="108" t="s">
        <v>520</v>
      </c>
      <c r="I79" s="110" t="s">
        <v>189</v>
      </c>
      <c r="J79" s="105"/>
      <c r="K79" s="105"/>
      <c r="L79" s="105"/>
      <c r="M79" s="105"/>
      <c r="N79" s="105"/>
    </row>
    <row r="80" spans="1:14" ht="27">
      <c r="A80" s="66">
        <v>75</v>
      </c>
      <c r="B80" s="66" t="s">
        <v>176</v>
      </c>
      <c r="C80" s="67" t="s">
        <v>177</v>
      </c>
      <c r="D80" s="68" t="s">
        <v>178</v>
      </c>
      <c r="E80" s="81">
        <v>0</v>
      </c>
      <c r="F80" s="82">
        <v>10.965</v>
      </c>
      <c r="G80" s="77">
        <f t="shared" si="2"/>
        <v>10.965</v>
      </c>
      <c r="H80" s="107" t="s">
        <v>184</v>
      </c>
      <c r="I80" s="60" t="s">
        <v>189</v>
      </c>
      <c r="N80" s="87"/>
    </row>
    <row r="81" spans="1:14" ht="54">
      <c r="A81" s="66">
        <v>76</v>
      </c>
      <c r="B81" s="66" t="s">
        <v>176</v>
      </c>
      <c r="C81" s="66" t="s">
        <v>177</v>
      </c>
      <c r="D81" s="68" t="s">
        <v>179</v>
      </c>
      <c r="E81" s="81">
        <v>0</v>
      </c>
      <c r="F81" s="82">
        <v>20</v>
      </c>
      <c r="G81" s="77">
        <f t="shared" si="2"/>
        <v>20</v>
      </c>
      <c r="H81" s="107" t="s">
        <v>184</v>
      </c>
      <c r="I81" s="60" t="s">
        <v>189</v>
      </c>
    </row>
    <row r="82" spans="1:14" ht="54">
      <c r="A82" s="66">
        <v>77</v>
      </c>
      <c r="B82" s="66" t="s">
        <v>180</v>
      </c>
      <c r="C82" s="68" t="s">
        <v>173</v>
      </c>
      <c r="D82" s="68" t="s">
        <v>181</v>
      </c>
      <c r="E82" s="81">
        <v>45</v>
      </c>
      <c r="F82" s="82">
        <v>14</v>
      </c>
      <c r="G82" s="77">
        <f t="shared" si="2"/>
        <v>59</v>
      </c>
      <c r="H82" s="107" t="s">
        <v>187</v>
      </c>
      <c r="I82" s="60" t="s">
        <v>189</v>
      </c>
    </row>
    <row r="83" spans="1:14" s="100" customFormat="1" ht="121.5">
      <c r="A83" s="66">
        <v>78</v>
      </c>
      <c r="B83" s="66" t="s">
        <v>182</v>
      </c>
      <c r="C83" s="127" t="s">
        <v>183</v>
      </c>
      <c r="D83" s="68" t="s">
        <v>545</v>
      </c>
      <c r="E83" s="81">
        <v>0</v>
      </c>
      <c r="F83" s="82">
        <v>319</v>
      </c>
      <c r="G83" s="77">
        <f t="shared" si="2"/>
        <v>319</v>
      </c>
      <c r="H83" s="107" t="s">
        <v>577</v>
      </c>
      <c r="I83" s="60" t="s">
        <v>189</v>
      </c>
    </row>
    <row r="84" spans="1:14" ht="27" customHeight="1">
      <c r="A84" s="66">
        <v>79</v>
      </c>
      <c r="B84" s="67" t="s">
        <v>169</v>
      </c>
      <c r="C84" s="88" t="s">
        <v>166</v>
      </c>
      <c r="D84" s="68" t="s">
        <v>170</v>
      </c>
      <c r="E84" s="81">
        <v>8</v>
      </c>
      <c r="F84" s="82">
        <v>9.5</v>
      </c>
      <c r="G84" s="77">
        <f t="shared" si="2"/>
        <v>17.5</v>
      </c>
      <c r="H84" s="154" t="s">
        <v>334</v>
      </c>
      <c r="I84" s="60" t="s">
        <v>189</v>
      </c>
    </row>
    <row r="85" spans="1:14" ht="30" customHeight="1">
      <c r="A85" s="66">
        <v>80</v>
      </c>
      <c r="B85" s="67" t="s">
        <v>169</v>
      </c>
      <c r="C85" s="88" t="s">
        <v>166</v>
      </c>
      <c r="D85" s="68" t="s">
        <v>171</v>
      </c>
      <c r="E85" s="81">
        <v>50</v>
      </c>
      <c r="F85" s="82">
        <v>-9.5</v>
      </c>
      <c r="G85" s="77">
        <f t="shared" si="2"/>
        <v>40.5</v>
      </c>
      <c r="H85" s="155"/>
      <c r="I85" s="60" t="s">
        <v>189</v>
      </c>
    </row>
    <row r="86" spans="1:14" ht="42" customHeight="1">
      <c r="A86" s="66">
        <v>81</v>
      </c>
      <c r="B86" s="67" t="s">
        <v>169</v>
      </c>
      <c r="C86" s="88" t="s">
        <v>166</v>
      </c>
      <c r="D86" s="68" t="s">
        <v>318</v>
      </c>
      <c r="E86" s="81">
        <v>0</v>
      </c>
      <c r="F86" s="82">
        <v>3.6</v>
      </c>
      <c r="G86" s="77">
        <f t="shared" si="2"/>
        <v>3.6</v>
      </c>
      <c r="H86" s="107" t="s">
        <v>184</v>
      </c>
      <c r="I86" s="60" t="s">
        <v>189</v>
      </c>
    </row>
    <row r="87" spans="1:14" ht="30" customHeight="1">
      <c r="A87" s="66">
        <v>82</v>
      </c>
      <c r="B87" s="101" t="s">
        <v>169</v>
      </c>
      <c r="C87" s="118" t="s">
        <v>166</v>
      </c>
      <c r="D87" s="111" t="s">
        <v>418</v>
      </c>
      <c r="E87" s="102">
        <v>23</v>
      </c>
      <c r="F87" s="103">
        <v>-2.2999999999999998</v>
      </c>
      <c r="G87" s="124">
        <f t="shared" si="2"/>
        <v>20.7</v>
      </c>
      <c r="H87" s="108" t="s">
        <v>520</v>
      </c>
      <c r="I87" s="110" t="s">
        <v>189</v>
      </c>
      <c r="J87" s="105"/>
      <c r="K87" s="105"/>
      <c r="L87" s="105"/>
      <c r="M87" s="105"/>
      <c r="N87" s="105"/>
    </row>
    <row r="88" spans="1:14" ht="30" customHeight="1">
      <c r="A88" s="66">
        <v>83</v>
      </c>
      <c r="B88" s="101" t="s">
        <v>376</v>
      </c>
      <c r="C88" s="118" t="s">
        <v>202</v>
      </c>
      <c r="D88" s="111" t="s">
        <v>377</v>
      </c>
      <c r="E88" s="102">
        <v>20</v>
      </c>
      <c r="F88" s="103">
        <v>-2</v>
      </c>
      <c r="G88" s="124">
        <f t="shared" si="2"/>
        <v>18</v>
      </c>
      <c r="H88" s="108" t="s">
        <v>520</v>
      </c>
      <c r="I88" s="110" t="s">
        <v>209</v>
      </c>
      <c r="J88" s="105"/>
      <c r="K88" s="105"/>
      <c r="L88" s="105"/>
      <c r="M88" s="105"/>
      <c r="N88" s="105"/>
    </row>
    <row r="89" spans="1:14" ht="30" customHeight="1">
      <c r="A89" s="66">
        <v>84</v>
      </c>
      <c r="B89" s="101" t="s">
        <v>370</v>
      </c>
      <c r="C89" s="118" t="s">
        <v>202</v>
      </c>
      <c r="D89" s="111" t="s">
        <v>371</v>
      </c>
      <c r="E89" s="102">
        <v>20</v>
      </c>
      <c r="F89" s="103">
        <v>-2</v>
      </c>
      <c r="G89" s="124">
        <f t="shared" si="2"/>
        <v>18</v>
      </c>
      <c r="H89" s="108" t="s">
        <v>520</v>
      </c>
      <c r="I89" s="110" t="s">
        <v>209</v>
      </c>
      <c r="J89" s="105"/>
      <c r="K89" s="105"/>
      <c r="L89" s="105"/>
      <c r="M89" s="105"/>
      <c r="N89" s="105"/>
    </row>
    <row r="90" spans="1:14" ht="27">
      <c r="A90" s="66">
        <v>85</v>
      </c>
      <c r="B90" s="101" t="s">
        <v>370</v>
      </c>
      <c r="C90" s="118" t="s">
        <v>202</v>
      </c>
      <c r="D90" s="111" t="s">
        <v>372</v>
      </c>
      <c r="E90" s="102">
        <v>4</v>
      </c>
      <c r="F90" s="103">
        <v>-0.4</v>
      </c>
      <c r="G90" s="124">
        <f t="shared" si="2"/>
        <v>3.6</v>
      </c>
      <c r="H90" s="108" t="s">
        <v>520</v>
      </c>
      <c r="I90" s="110" t="s">
        <v>209</v>
      </c>
      <c r="J90" s="105"/>
      <c r="K90" s="105"/>
      <c r="L90" s="105"/>
      <c r="M90" s="105"/>
      <c r="N90" s="105"/>
    </row>
    <row r="91" spans="1:14" ht="27">
      <c r="A91" s="66">
        <v>86</v>
      </c>
      <c r="B91" s="101" t="s">
        <v>370</v>
      </c>
      <c r="C91" s="118" t="s">
        <v>202</v>
      </c>
      <c r="D91" s="111" t="s">
        <v>373</v>
      </c>
      <c r="E91" s="102">
        <v>5</v>
      </c>
      <c r="F91" s="103">
        <v>-0.5</v>
      </c>
      <c r="G91" s="124">
        <f t="shared" si="2"/>
        <v>4.5</v>
      </c>
      <c r="H91" s="108" t="s">
        <v>520</v>
      </c>
      <c r="I91" s="110" t="s">
        <v>209</v>
      </c>
      <c r="J91" s="105"/>
      <c r="K91" s="105"/>
      <c r="L91" s="105"/>
      <c r="M91" s="105"/>
      <c r="N91" s="105"/>
    </row>
    <row r="92" spans="1:14" ht="27">
      <c r="A92" s="66">
        <v>87</v>
      </c>
      <c r="B92" s="101" t="s">
        <v>370</v>
      </c>
      <c r="C92" s="118" t="s">
        <v>202</v>
      </c>
      <c r="D92" s="111" t="s">
        <v>374</v>
      </c>
      <c r="E92" s="102">
        <v>5</v>
      </c>
      <c r="F92" s="103">
        <v>-0.5</v>
      </c>
      <c r="G92" s="124">
        <f t="shared" si="2"/>
        <v>4.5</v>
      </c>
      <c r="H92" s="108" t="s">
        <v>520</v>
      </c>
      <c r="I92" s="110" t="s">
        <v>209</v>
      </c>
      <c r="J92" s="105"/>
      <c r="K92" s="105"/>
      <c r="L92" s="105"/>
      <c r="M92" s="105"/>
      <c r="N92" s="105"/>
    </row>
    <row r="93" spans="1:14" s="105" customFormat="1" ht="42" customHeight="1">
      <c r="A93" s="66">
        <v>88</v>
      </c>
      <c r="B93" s="101" t="s">
        <v>370</v>
      </c>
      <c r="C93" s="101" t="s">
        <v>202</v>
      </c>
      <c r="D93" s="111" t="s">
        <v>375</v>
      </c>
      <c r="E93" s="102">
        <v>10</v>
      </c>
      <c r="F93" s="103">
        <v>-1</v>
      </c>
      <c r="G93" s="104">
        <f t="shared" si="2"/>
        <v>9</v>
      </c>
      <c r="H93" s="108" t="s">
        <v>520</v>
      </c>
      <c r="I93" s="110" t="s">
        <v>209</v>
      </c>
    </row>
    <row r="94" spans="1:14" ht="27">
      <c r="A94" s="66">
        <v>89</v>
      </c>
      <c r="B94" s="101" t="s">
        <v>370</v>
      </c>
      <c r="C94" s="101" t="s">
        <v>202</v>
      </c>
      <c r="D94" s="111" t="s">
        <v>380</v>
      </c>
      <c r="E94" s="102">
        <v>47</v>
      </c>
      <c r="F94" s="103">
        <v>-4.7</v>
      </c>
      <c r="G94" s="124">
        <f t="shared" si="2"/>
        <v>42.3</v>
      </c>
      <c r="H94" s="108" t="s">
        <v>520</v>
      </c>
      <c r="I94" s="110" t="s">
        <v>209</v>
      </c>
      <c r="J94" s="105"/>
      <c r="K94" s="105"/>
      <c r="L94" s="105"/>
      <c r="M94" s="105"/>
      <c r="N94" s="105"/>
    </row>
    <row r="95" spans="1:14" ht="30.75" customHeight="1">
      <c r="A95" s="66">
        <v>90</v>
      </c>
      <c r="B95" s="74" t="s">
        <v>203</v>
      </c>
      <c r="C95" s="78" t="s">
        <v>204</v>
      </c>
      <c r="D95" s="74" t="s">
        <v>205</v>
      </c>
      <c r="E95" s="75">
        <v>150</v>
      </c>
      <c r="F95" s="76">
        <v>-10</v>
      </c>
      <c r="G95" s="77">
        <f t="shared" si="2"/>
        <v>140</v>
      </c>
      <c r="H95" s="107" t="s">
        <v>268</v>
      </c>
      <c r="I95" s="60" t="s">
        <v>209</v>
      </c>
    </row>
    <row r="96" spans="1:14" ht="30" customHeight="1">
      <c r="A96" s="66">
        <v>91</v>
      </c>
      <c r="B96" s="101" t="s">
        <v>381</v>
      </c>
      <c r="C96" s="101" t="s">
        <v>202</v>
      </c>
      <c r="D96" s="111" t="s">
        <v>382</v>
      </c>
      <c r="E96" s="102">
        <v>80</v>
      </c>
      <c r="F96" s="103">
        <v>-8</v>
      </c>
      <c r="G96" s="124">
        <f t="shared" si="2"/>
        <v>72</v>
      </c>
      <c r="H96" s="108" t="s">
        <v>520</v>
      </c>
      <c r="I96" s="110" t="s">
        <v>209</v>
      </c>
      <c r="J96" s="105"/>
      <c r="K96" s="105"/>
      <c r="L96" s="105"/>
      <c r="M96" s="105"/>
      <c r="N96" s="105"/>
    </row>
    <row r="97" spans="1:14" s="100" customFormat="1" ht="30" customHeight="1">
      <c r="A97" s="66">
        <v>92</v>
      </c>
      <c r="B97" s="74" t="s">
        <v>201</v>
      </c>
      <c r="C97" s="78" t="s">
        <v>202</v>
      </c>
      <c r="D97" s="74" t="s">
        <v>544</v>
      </c>
      <c r="E97" s="75">
        <v>0</v>
      </c>
      <c r="F97" s="76">
        <v>410.67</v>
      </c>
      <c r="G97" s="77">
        <f t="shared" si="2"/>
        <v>410.67</v>
      </c>
      <c r="H97" s="107" t="s">
        <v>267</v>
      </c>
      <c r="I97" s="60" t="s">
        <v>209</v>
      </c>
    </row>
    <row r="98" spans="1:14" ht="30" customHeight="1">
      <c r="A98" s="66">
        <v>93</v>
      </c>
      <c r="B98" s="101" t="s">
        <v>378</v>
      </c>
      <c r="C98" s="101" t="s">
        <v>202</v>
      </c>
      <c r="D98" s="111" t="s">
        <v>379</v>
      </c>
      <c r="E98" s="102">
        <v>550</v>
      </c>
      <c r="F98" s="103">
        <v>-55</v>
      </c>
      <c r="G98" s="124">
        <f t="shared" si="2"/>
        <v>495</v>
      </c>
      <c r="H98" s="108" t="s">
        <v>520</v>
      </c>
      <c r="I98" s="110" t="s">
        <v>209</v>
      </c>
      <c r="J98" s="105"/>
      <c r="K98" s="105"/>
      <c r="L98" s="105"/>
      <c r="M98" s="105"/>
      <c r="N98" s="105"/>
    </row>
    <row r="99" spans="1:14" ht="30" customHeight="1">
      <c r="A99" s="66">
        <v>94</v>
      </c>
      <c r="B99" s="101" t="s">
        <v>388</v>
      </c>
      <c r="C99" s="101" t="s">
        <v>384</v>
      </c>
      <c r="D99" s="111" t="s">
        <v>389</v>
      </c>
      <c r="E99" s="102">
        <v>122</v>
      </c>
      <c r="F99" s="103">
        <v>-12.2</v>
      </c>
      <c r="G99" s="124">
        <f t="shared" si="2"/>
        <v>109.8</v>
      </c>
      <c r="H99" s="108" t="s">
        <v>520</v>
      </c>
      <c r="I99" s="110" t="s">
        <v>209</v>
      </c>
      <c r="J99" s="105"/>
      <c r="K99" s="105"/>
      <c r="L99" s="105"/>
      <c r="M99" s="105"/>
      <c r="N99" s="105"/>
    </row>
    <row r="100" spans="1:14" ht="30" customHeight="1">
      <c r="A100" s="66">
        <v>95</v>
      </c>
      <c r="B100" s="101" t="s">
        <v>383</v>
      </c>
      <c r="C100" s="101" t="s">
        <v>384</v>
      </c>
      <c r="D100" s="111" t="s">
        <v>385</v>
      </c>
      <c r="E100" s="102">
        <v>30</v>
      </c>
      <c r="F100" s="103">
        <v>-3</v>
      </c>
      <c r="G100" s="104">
        <f t="shared" si="2"/>
        <v>27</v>
      </c>
      <c r="H100" s="108" t="s">
        <v>520</v>
      </c>
      <c r="I100" s="110" t="s">
        <v>209</v>
      </c>
      <c r="J100" s="105"/>
      <c r="K100" s="105"/>
      <c r="L100" s="105"/>
      <c r="M100" s="105"/>
      <c r="N100" s="105"/>
    </row>
    <row r="101" spans="1:14" ht="30" customHeight="1">
      <c r="A101" s="66">
        <v>96</v>
      </c>
      <c r="B101" s="101" t="s">
        <v>386</v>
      </c>
      <c r="C101" s="101" t="s">
        <v>384</v>
      </c>
      <c r="D101" s="111" t="s">
        <v>387</v>
      </c>
      <c r="E101" s="102">
        <v>10</v>
      </c>
      <c r="F101" s="103">
        <v>-1</v>
      </c>
      <c r="G101" s="104">
        <f t="shared" si="2"/>
        <v>9</v>
      </c>
      <c r="H101" s="108" t="s">
        <v>520</v>
      </c>
      <c r="I101" s="110" t="s">
        <v>209</v>
      </c>
      <c r="J101" s="105"/>
      <c r="K101" s="105"/>
      <c r="L101" s="105"/>
      <c r="M101" s="105"/>
      <c r="N101" s="105"/>
    </row>
    <row r="102" spans="1:14" s="105" customFormat="1" ht="30" customHeight="1">
      <c r="A102" s="66">
        <v>97</v>
      </c>
      <c r="B102" s="101" t="s">
        <v>386</v>
      </c>
      <c r="C102" s="101" t="s">
        <v>384</v>
      </c>
      <c r="D102" s="111" t="s">
        <v>390</v>
      </c>
      <c r="E102" s="102">
        <v>150</v>
      </c>
      <c r="F102" s="103">
        <v>-15</v>
      </c>
      <c r="G102" s="104">
        <f t="shared" si="2"/>
        <v>135</v>
      </c>
      <c r="H102" s="108" t="s">
        <v>520</v>
      </c>
      <c r="I102" s="110" t="s">
        <v>209</v>
      </c>
    </row>
    <row r="103" spans="1:14" s="105" customFormat="1" ht="30" customHeight="1">
      <c r="A103" s="66">
        <v>98</v>
      </c>
      <c r="B103" s="101" t="s">
        <v>386</v>
      </c>
      <c r="C103" s="101" t="s">
        <v>384</v>
      </c>
      <c r="D103" s="111" t="s">
        <v>391</v>
      </c>
      <c r="E103" s="102">
        <v>28</v>
      </c>
      <c r="F103" s="103">
        <v>-2.8</v>
      </c>
      <c r="G103" s="104">
        <f t="shared" si="2"/>
        <v>25.2</v>
      </c>
      <c r="H103" s="108" t="s">
        <v>520</v>
      </c>
      <c r="I103" s="110" t="s">
        <v>209</v>
      </c>
    </row>
    <row r="104" spans="1:14" s="105" customFormat="1" ht="30" customHeight="1">
      <c r="A104" s="66">
        <v>99</v>
      </c>
      <c r="B104" s="101" t="s">
        <v>392</v>
      </c>
      <c r="C104" s="101" t="s">
        <v>393</v>
      </c>
      <c r="D104" s="111" t="s">
        <v>394</v>
      </c>
      <c r="E104" s="102">
        <v>9</v>
      </c>
      <c r="F104" s="103">
        <v>-0.9</v>
      </c>
      <c r="G104" s="104">
        <f t="shared" si="2"/>
        <v>8.1</v>
      </c>
      <c r="H104" s="108" t="s">
        <v>520</v>
      </c>
      <c r="I104" s="110" t="s">
        <v>209</v>
      </c>
    </row>
    <row r="105" spans="1:14" s="105" customFormat="1" ht="30" customHeight="1">
      <c r="A105" s="66">
        <v>100</v>
      </c>
      <c r="B105" s="101" t="s">
        <v>366</v>
      </c>
      <c r="C105" s="101" t="s">
        <v>204</v>
      </c>
      <c r="D105" s="109" t="s">
        <v>367</v>
      </c>
      <c r="E105" s="102">
        <v>24</v>
      </c>
      <c r="F105" s="103">
        <v>-2.4</v>
      </c>
      <c r="G105" s="104">
        <f t="shared" ref="G105:G136" si="3">E105+F105</f>
        <v>21.6</v>
      </c>
      <c r="H105" s="106" t="s">
        <v>521</v>
      </c>
      <c r="I105" s="110" t="s">
        <v>368</v>
      </c>
    </row>
    <row r="106" spans="1:14" s="105" customFormat="1" ht="30" customHeight="1">
      <c r="A106" s="66">
        <v>101</v>
      </c>
      <c r="B106" s="101" t="s">
        <v>366</v>
      </c>
      <c r="C106" s="101" t="s">
        <v>204</v>
      </c>
      <c r="D106" s="111" t="s">
        <v>369</v>
      </c>
      <c r="E106" s="102">
        <v>2</v>
      </c>
      <c r="F106" s="103">
        <v>-0.2</v>
      </c>
      <c r="G106" s="104">
        <f t="shared" si="3"/>
        <v>1.8</v>
      </c>
      <c r="H106" s="108" t="s">
        <v>520</v>
      </c>
      <c r="I106" s="110" t="s">
        <v>209</v>
      </c>
    </row>
    <row r="107" spans="1:14" s="105" customFormat="1" ht="30" customHeight="1">
      <c r="A107" s="66">
        <v>102</v>
      </c>
      <c r="B107" s="74" t="s">
        <v>193</v>
      </c>
      <c r="C107" s="78" t="s">
        <v>191</v>
      </c>
      <c r="D107" s="74" t="s">
        <v>194</v>
      </c>
      <c r="E107" s="75">
        <v>50</v>
      </c>
      <c r="F107" s="76">
        <v>-5</v>
      </c>
      <c r="G107" s="84">
        <f t="shared" si="3"/>
        <v>45</v>
      </c>
      <c r="H107" s="107" t="s">
        <v>268</v>
      </c>
      <c r="I107" s="60" t="s">
        <v>209</v>
      </c>
      <c r="J107" s="60"/>
      <c r="K107" s="60"/>
      <c r="L107" s="60"/>
      <c r="M107" s="60"/>
      <c r="N107" s="60"/>
    </row>
    <row r="108" spans="1:14" s="105" customFormat="1" ht="30" customHeight="1">
      <c r="A108" s="66">
        <v>103</v>
      </c>
      <c r="B108" s="74" t="s">
        <v>190</v>
      </c>
      <c r="C108" s="78" t="s">
        <v>191</v>
      </c>
      <c r="D108" s="74" t="s">
        <v>192</v>
      </c>
      <c r="E108" s="75">
        <v>18.2</v>
      </c>
      <c r="F108" s="76">
        <v>-1.82</v>
      </c>
      <c r="G108" s="84">
        <f t="shared" si="3"/>
        <v>16.38</v>
      </c>
      <c r="H108" s="107" t="s">
        <v>269</v>
      </c>
      <c r="I108" s="60" t="s">
        <v>209</v>
      </c>
      <c r="J108" s="60"/>
      <c r="K108" s="60"/>
      <c r="L108" s="60"/>
      <c r="M108" s="60"/>
      <c r="N108" s="60"/>
    </row>
    <row r="109" spans="1:14" s="105" customFormat="1" ht="30" customHeight="1">
      <c r="A109" s="66">
        <v>104</v>
      </c>
      <c r="B109" s="74" t="s">
        <v>190</v>
      </c>
      <c r="C109" s="78" t="s">
        <v>191</v>
      </c>
      <c r="D109" s="74" t="s">
        <v>195</v>
      </c>
      <c r="E109" s="75">
        <v>120.4</v>
      </c>
      <c r="F109" s="76">
        <v>-12</v>
      </c>
      <c r="G109" s="84">
        <f t="shared" si="3"/>
        <v>108.4</v>
      </c>
      <c r="H109" s="107" t="s">
        <v>268</v>
      </c>
      <c r="I109" s="60" t="s">
        <v>209</v>
      </c>
      <c r="J109" s="60"/>
      <c r="K109" s="60"/>
      <c r="L109" s="60"/>
      <c r="M109" s="60"/>
      <c r="N109" s="60"/>
    </row>
    <row r="110" spans="1:14" s="105" customFormat="1" ht="30" customHeight="1">
      <c r="A110" s="66">
        <v>105</v>
      </c>
      <c r="B110" s="101" t="s">
        <v>509</v>
      </c>
      <c r="C110" s="101" t="s">
        <v>395</v>
      </c>
      <c r="D110" s="109" t="s">
        <v>396</v>
      </c>
      <c r="E110" s="102">
        <v>36</v>
      </c>
      <c r="F110" s="103">
        <v>-3.6</v>
      </c>
      <c r="G110" s="104">
        <f t="shared" si="3"/>
        <v>32.4</v>
      </c>
      <c r="H110" s="108" t="s">
        <v>520</v>
      </c>
      <c r="I110" s="110" t="s">
        <v>209</v>
      </c>
    </row>
    <row r="111" spans="1:14" s="105" customFormat="1" ht="30" customHeight="1">
      <c r="A111" s="66">
        <v>106</v>
      </c>
      <c r="B111" s="101" t="s">
        <v>509</v>
      </c>
      <c r="C111" s="101" t="s">
        <v>395</v>
      </c>
      <c r="D111" s="111" t="s">
        <v>397</v>
      </c>
      <c r="E111" s="102">
        <v>2</v>
      </c>
      <c r="F111" s="103">
        <v>-0.2</v>
      </c>
      <c r="G111" s="104">
        <f t="shared" si="3"/>
        <v>1.8</v>
      </c>
      <c r="H111" s="108" t="s">
        <v>520</v>
      </c>
      <c r="I111" s="110" t="s">
        <v>209</v>
      </c>
    </row>
    <row r="112" spans="1:14" s="105" customFormat="1" ht="30" customHeight="1">
      <c r="A112" s="66">
        <v>107</v>
      </c>
      <c r="B112" s="101" t="s">
        <v>510</v>
      </c>
      <c r="C112" s="101" t="s">
        <v>395</v>
      </c>
      <c r="D112" s="111" t="s">
        <v>398</v>
      </c>
      <c r="E112" s="102">
        <v>25</v>
      </c>
      <c r="F112" s="103">
        <v>-2.5</v>
      </c>
      <c r="G112" s="104">
        <f t="shared" si="3"/>
        <v>22.5</v>
      </c>
      <c r="H112" s="108" t="s">
        <v>520</v>
      </c>
      <c r="I112" s="110" t="s">
        <v>209</v>
      </c>
    </row>
    <row r="113" spans="1:14" s="105" customFormat="1" ht="30" customHeight="1">
      <c r="A113" s="66">
        <v>108</v>
      </c>
      <c r="B113" s="74" t="s">
        <v>197</v>
      </c>
      <c r="C113" s="78" t="s">
        <v>198</v>
      </c>
      <c r="D113" s="74" t="s">
        <v>199</v>
      </c>
      <c r="E113" s="75">
        <v>38</v>
      </c>
      <c r="F113" s="76">
        <v>-3.8</v>
      </c>
      <c r="G113" s="84">
        <f t="shared" si="3"/>
        <v>34.200000000000003</v>
      </c>
      <c r="H113" s="107" t="s">
        <v>268</v>
      </c>
      <c r="I113" s="60" t="s">
        <v>209</v>
      </c>
      <c r="J113" s="60"/>
      <c r="K113" s="60"/>
      <c r="L113" s="60"/>
      <c r="M113" s="60"/>
      <c r="N113" s="60"/>
    </row>
    <row r="114" spans="1:14" s="105" customFormat="1" ht="30" customHeight="1">
      <c r="A114" s="66">
        <v>109</v>
      </c>
      <c r="B114" s="74" t="s">
        <v>197</v>
      </c>
      <c r="C114" s="78" t="s">
        <v>198</v>
      </c>
      <c r="D114" s="74" t="s">
        <v>200</v>
      </c>
      <c r="E114" s="75">
        <v>29</v>
      </c>
      <c r="F114" s="76">
        <v>-2.9</v>
      </c>
      <c r="G114" s="84">
        <f t="shared" si="3"/>
        <v>26.1</v>
      </c>
      <c r="H114" s="107" t="s">
        <v>268</v>
      </c>
      <c r="I114" s="60" t="s">
        <v>209</v>
      </c>
      <c r="J114" s="60"/>
      <c r="K114" s="60"/>
      <c r="L114" s="60"/>
      <c r="M114" s="60"/>
      <c r="N114" s="60"/>
    </row>
    <row r="115" spans="1:14" s="100" customFormat="1" ht="30" customHeight="1">
      <c r="A115" s="66">
        <v>110</v>
      </c>
      <c r="B115" s="73" t="s">
        <v>288</v>
      </c>
      <c r="C115" s="73" t="s">
        <v>286</v>
      </c>
      <c r="D115" s="74" t="s">
        <v>289</v>
      </c>
      <c r="E115" s="75">
        <v>0</v>
      </c>
      <c r="F115" s="76">
        <v>30</v>
      </c>
      <c r="G115" s="84">
        <f t="shared" si="3"/>
        <v>30</v>
      </c>
      <c r="H115" s="107" t="s">
        <v>361</v>
      </c>
      <c r="I115" s="60" t="s">
        <v>302</v>
      </c>
    </row>
    <row r="116" spans="1:14" s="100" customFormat="1" ht="30" customHeight="1">
      <c r="A116" s="66">
        <v>111</v>
      </c>
      <c r="B116" s="74" t="s">
        <v>230</v>
      </c>
      <c r="C116" s="74" t="s">
        <v>231</v>
      </c>
      <c r="D116" s="74" t="s">
        <v>232</v>
      </c>
      <c r="E116" s="75">
        <v>0</v>
      </c>
      <c r="F116" s="76">
        <v>400</v>
      </c>
      <c r="G116" s="84">
        <f t="shared" si="3"/>
        <v>400</v>
      </c>
      <c r="H116" s="107" t="s">
        <v>337</v>
      </c>
      <c r="I116" s="60" t="s">
        <v>262</v>
      </c>
    </row>
    <row r="117" spans="1:14" s="100" customFormat="1" ht="30" customHeight="1">
      <c r="A117" s="66">
        <v>112</v>
      </c>
      <c r="B117" s="74" t="s">
        <v>230</v>
      </c>
      <c r="C117" s="74" t="s">
        <v>231</v>
      </c>
      <c r="D117" s="74" t="s">
        <v>233</v>
      </c>
      <c r="E117" s="75">
        <v>0</v>
      </c>
      <c r="F117" s="76">
        <v>500</v>
      </c>
      <c r="G117" s="84">
        <f t="shared" si="3"/>
        <v>500</v>
      </c>
      <c r="H117" s="107" t="s">
        <v>336</v>
      </c>
      <c r="I117" s="60" t="s">
        <v>262</v>
      </c>
    </row>
    <row r="118" spans="1:14" s="105" customFormat="1" ht="108">
      <c r="A118" s="66">
        <v>113</v>
      </c>
      <c r="B118" s="74" t="s">
        <v>530</v>
      </c>
      <c r="C118" s="78" t="s">
        <v>206</v>
      </c>
      <c r="D118" s="74" t="s">
        <v>208</v>
      </c>
      <c r="E118" s="75">
        <v>6</v>
      </c>
      <c r="F118" s="76">
        <v>19.399999999999999</v>
      </c>
      <c r="G118" s="84">
        <f t="shared" si="3"/>
        <v>25.4</v>
      </c>
      <c r="H118" s="107" t="s">
        <v>329</v>
      </c>
      <c r="I118" s="60" t="s">
        <v>210</v>
      </c>
      <c r="J118" s="60"/>
      <c r="K118" s="60"/>
      <c r="L118" s="60"/>
      <c r="M118" s="60"/>
      <c r="N118" s="60"/>
    </row>
    <row r="119" spans="1:14" s="105" customFormat="1" ht="30" customHeight="1">
      <c r="A119" s="66">
        <v>114</v>
      </c>
      <c r="B119" s="74" t="s">
        <v>207</v>
      </c>
      <c r="C119" s="78" t="s">
        <v>206</v>
      </c>
      <c r="D119" s="74" t="s">
        <v>211</v>
      </c>
      <c r="E119" s="75">
        <v>30</v>
      </c>
      <c r="F119" s="76">
        <v>40.5</v>
      </c>
      <c r="G119" s="84">
        <f t="shared" si="3"/>
        <v>70.5</v>
      </c>
      <c r="H119" s="107" t="s">
        <v>359</v>
      </c>
      <c r="I119" s="60" t="s">
        <v>210</v>
      </c>
      <c r="J119" s="60"/>
      <c r="K119" s="60"/>
      <c r="L119" s="60"/>
      <c r="M119" s="60"/>
      <c r="N119" s="60"/>
    </row>
    <row r="120" spans="1:14" s="105" customFormat="1" ht="30" customHeight="1">
      <c r="A120" s="66">
        <v>115</v>
      </c>
      <c r="B120" s="73" t="s">
        <v>109</v>
      </c>
      <c r="C120" s="73" t="s">
        <v>103</v>
      </c>
      <c r="D120" s="73" t="s">
        <v>110</v>
      </c>
      <c r="E120" s="75">
        <v>3.36</v>
      </c>
      <c r="F120" s="76">
        <v>-1.8295399999999999</v>
      </c>
      <c r="G120" s="84">
        <f t="shared" si="3"/>
        <v>1.5304599999999999</v>
      </c>
      <c r="H120" s="107" t="s">
        <v>148</v>
      </c>
      <c r="I120" s="60" t="s">
        <v>188</v>
      </c>
      <c r="J120" s="60"/>
      <c r="K120" s="60"/>
      <c r="L120" s="60"/>
      <c r="M120" s="60"/>
      <c r="N120" s="60"/>
    </row>
    <row r="121" spans="1:14" s="100" customFormat="1" ht="30" customHeight="1">
      <c r="A121" s="66">
        <v>116</v>
      </c>
      <c r="B121" s="73" t="s">
        <v>274</v>
      </c>
      <c r="C121" s="73" t="s">
        <v>271</v>
      </c>
      <c r="D121" s="74" t="s">
        <v>275</v>
      </c>
      <c r="E121" s="75">
        <v>0</v>
      </c>
      <c r="F121" s="76">
        <v>6.12</v>
      </c>
      <c r="G121" s="84">
        <f t="shared" si="3"/>
        <v>6.12</v>
      </c>
      <c r="H121" s="107" t="s">
        <v>361</v>
      </c>
      <c r="I121" s="60" t="s">
        <v>302</v>
      </c>
    </row>
    <row r="122" spans="1:14" s="105" customFormat="1" ht="30" customHeight="1">
      <c r="A122" s="66">
        <v>117</v>
      </c>
      <c r="B122" s="101" t="s">
        <v>518</v>
      </c>
      <c r="C122" s="101" t="s">
        <v>408</v>
      </c>
      <c r="D122" s="111" t="s">
        <v>409</v>
      </c>
      <c r="E122" s="102">
        <v>30</v>
      </c>
      <c r="F122" s="103">
        <v>-3</v>
      </c>
      <c r="G122" s="104">
        <f t="shared" si="3"/>
        <v>27</v>
      </c>
      <c r="H122" s="108" t="s">
        <v>520</v>
      </c>
      <c r="I122" s="110" t="s">
        <v>226</v>
      </c>
    </row>
    <row r="123" spans="1:14" s="105" customFormat="1" ht="30" customHeight="1">
      <c r="A123" s="66">
        <v>118</v>
      </c>
      <c r="B123" s="101" t="s">
        <v>469</v>
      </c>
      <c r="C123" s="101" t="s">
        <v>470</v>
      </c>
      <c r="D123" s="101" t="s">
        <v>471</v>
      </c>
      <c r="E123" s="102">
        <v>13</v>
      </c>
      <c r="F123" s="103">
        <v>-1.3</v>
      </c>
      <c r="G123" s="104">
        <f t="shared" si="3"/>
        <v>11.7</v>
      </c>
      <c r="H123" s="108" t="s">
        <v>520</v>
      </c>
      <c r="I123" s="110" t="s">
        <v>467</v>
      </c>
    </row>
    <row r="124" spans="1:14" s="105" customFormat="1" ht="30" customHeight="1">
      <c r="A124" s="66">
        <v>119</v>
      </c>
      <c r="B124" s="101" t="s">
        <v>464</v>
      </c>
      <c r="C124" s="101" t="s">
        <v>271</v>
      </c>
      <c r="D124" s="111" t="s">
        <v>466</v>
      </c>
      <c r="E124" s="102">
        <v>70</v>
      </c>
      <c r="F124" s="103">
        <v>-7</v>
      </c>
      <c r="G124" s="104">
        <f t="shared" si="3"/>
        <v>63</v>
      </c>
      <c r="H124" s="108" t="s">
        <v>520</v>
      </c>
      <c r="I124" s="110" t="s">
        <v>467</v>
      </c>
    </row>
    <row r="125" spans="1:14" s="105" customFormat="1" ht="30" customHeight="1">
      <c r="A125" s="66">
        <v>120</v>
      </c>
      <c r="B125" s="101" t="s">
        <v>472</v>
      </c>
      <c r="C125" s="101" t="s">
        <v>473</v>
      </c>
      <c r="D125" s="101" t="s">
        <v>474</v>
      </c>
      <c r="E125" s="102">
        <v>50</v>
      </c>
      <c r="F125" s="103">
        <v>-5</v>
      </c>
      <c r="G125" s="104">
        <f t="shared" si="3"/>
        <v>45</v>
      </c>
      <c r="H125" s="108" t="s">
        <v>520</v>
      </c>
      <c r="I125" s="110" t="s">
        <v>467</v>
      </c>
    </row>
    <row r="126" spans="1:14" s="100" customFormat="1" ht="40.5">
      <c r="A126" s="66">
        <v>121</v>
      </c>
      <c r="B126" s="73" t="s">
        <v>280</v>
      </c>
      <c r="C126" s="73" t="s">
        <v>271</v>
      </c>
      <c r="D126" s="74" t="s">
        <v>281</v>
      </c>
      <c r="E126" s="126">
        <v>0</v>
      </c>
      <c r="F126" s="128">
        <v>41</v>
      </c>
      <c r="G126" s="84">
        <f t="shared" si="3"/>
        <v>41</v>
      </c>
      <c r="H126" s="107" t="s">
        <v>361</v>
      </c>
      <c r="I126" s="60" t="s">
        <v>302</v>
      </c>
    </row>
    <row r="127" spans="1:14" s="100" customFormat="1" ht="40.5">
      <c r="A127" s="66">
        <v>122</v>
      </c>
      <c r="B127" s="73" t="s">
        <v>280</v>
      </c>
      <c r="C127" s="73" t="s">
        <v>271</v>
      </c>
      <c r="D127" s="74" t="s">
        <v>282</v>
      </c>
      <c r="E127" s="75">
        <v>0</v>
      </c>
      <c r="F127" s="76">
        <v>66</v>
      </c>
      <c r="G127" s="84">
        <f t="shared" si="3"/>
        <v>66</v>
      </c>
      <c r="H127" s="107" t="s">
        <v>361</v>
      </c>
      <c r="I127" s="60" t="s">
        <v>302</v>
      </c>
    </row>
    <row r="128" spans="1:14" s="100" customFormat="1" ht="40.5">
      <c r="A128" s="66">
        <v>123</v>
      </c>
      <c r="B128" s="73" t="s">
        <v>280</v>
      </c>
      <c r="C128" s="73" t="s">
        <v>271</v>
      </c>
      <c r="D128" s="74" t="s">
        <v>283</v>
      </c>
      <c r="E128" s="75">
        <v>0</v>
      </c>
      <c r="F128" s="76">
        <v>14</v>
      </c>
      <c r="G128" s="84">
        <f t="shared" si="3"/>
        <v>14</v>
      </c>
      <c r="H128" s="107" t="s">
        <v>361</v>
      </c>
      <c r="I128" s="60" t="s">
        <v>302</v>
      </c>
    </row>
    <row r="129" spans="1:9" s="100" customFormat="1" ht="40.5">
      <c r="A129" s="66">
        <v>124</v>
      </c>
      <c r="B129" s="73" t="s">
        <v>270</v>
      </c>
      <c r="C129" s="73" t="s">
        <v>271</v>
      </c>
      <c r="D129" s="73" t="s">
        <v>541</v>
      </c>
      <c r="E129" s="75">
        <v>0</v>
      </c>
      <c r="F129" s="76">
        <v>158.5</v>
      </c>
      <c r="G129" s="84">
        <f t="shared" si="3"/>
        <v>158.5</v>
      </c>
      <c r="H129" s="107" t="s">
        <v>362</v>
      </c>
      <c r="I129" s="60" t="s">
        <v>302</v>
      </c>
    </row>
    <row r="130" spans="1:9" s="100" customFormat="1" ht="40.5">
      <c r="A130" s="66">
        <v>125</v>
      </c>
      <c r="B130" s="73" t="s">
        <v>270</v>
      </c>
      <c r="C130" s="73" t="s">
        <v>271</v>
      </c>
      <c r="D130" s="74" t="s">
        <v>272</v>
      </c>
      <c r="E130" s="75">
        <v>0</v>
      </c>
      <c r="F130" s="76">
        <v>16.902000000000001</v>
      </c>
      <c r="G130" s="84">
        <f t="shared" si="3"/>
        <v>16.902000000000001</v>
      </c>
      <c r="H130" s="107" t="s">
        <v>361</v>
      </c>
      <c r="I130" s="60" t="s">
        <v>302</v>
      </c>
    </row>
    <row r="131" spans="1:9" s="100" customFormat="1" ht="27">
      <c r="A131" s="66">
        <v>126</v>
      </c>
      <c r="B131" s="73" t="s">
        <v>284</v>
      </c>
      <c r="C131" s="73" t="s">
        <v>271</v>
      </c>
      <c r="D131" s="74" t="s">
        <v>285</v>
      </c>
      <c r="E131" s="75">
        <v>0</v>
      </c>
      <c r="F131" s="76">
        <v>56.36</v>
      </c>
      <c r="G131" s="84">
        <f t="shared" si="3"/>
        <v>56.36</v>
      </c>
      <c r="H131" s="107" t="s">
        <v>361</v>
      </c>
      <c r="I131" s="60" t="s">
        <v>302</v>
      </c>
    </row>
    <row r="132" spans="1:9" s="100" customFormat="1" ht="54">
      <c r="A132" s="66">
        <v>127</v>
      </c>
      <c r="B132" s="73" t="s">
        <v>284</v>
      </c>
      <c r="C132" s="73" t="s">
        <v>271</v>
      </c>
      <c r="D132" s="74" t="s">
        <v>536</v>
      </c>
      <c r="E132" s="75">
        <v>350</v>
      </c>
      <c r="F132" s="76">
        <v>240.95</v>
      </c>
      <c r="G132" s="84">
        <f t="shared" si="3"/>
        <v>590.95000000000005</v>
      </c>
      <c r="H132" s="107" t="s">
        <v>361</v>
      </c>
      <c r="I132" s="60" t="s">
        <v>302</v>
      </c>
    </row>
    <row r="133" spans="1:9" s="105" customFormat="1" ht="30" customHeight="1">
      <c r="A133" s="66">
        <v>128</v>
      </c>
      <c r="B133" s="101" t="s">
        <v>284</v>
      </c>
      <c r="C133" s="101" t="s">
        <v>475</v>
      </c>
      <c r="D133" s="101" t="s">
        <v>476</v>
      </c>
      <c r="E133" s="102">
        <v>8</v>
      </c>
      <c r="F133" s="103">
        <v>-0.8</v>
      </c>
      <c r="G133" s="104">
        <f t="shared" si="3"/>
        <v>7.2</v>
      </c>
      <c r="H133" s="108" t="s">
        <v>520</v>
      </c>
      <c r="I133" s="110" t="s">
        <v>467</v>
      </c>
    </row>
    <row r="134" spans="1:9" s="100" customFormat="1" ht="30" customHeight="1">
      <c r="A134" s="66">
        <v>129</v>
      </c>
      <c r="B134" s="73" t="s">
        <v>273</v>
      </c>
      <c r="C134" s="73" t="s">
        <v>271</v>
      </c>
      <c r="D134" s="74" t="s">
        <v>538</v>
      </c>
      <c r="E134" s="75">
        <v>0</v>
      </c>
      <c r="F134" s="76">
        <v>552.64762199999996</v>
      </c>
      <c r="G134" s="84">
        <f t="shared" si="3"/>
        <v>552.64762199999996</v>
      </c>
      <c r="H134" s="107" t="s">
        <v>361</v>
      </c>
      <c r="I134" s="60" t="s">
        <v>302</v>
      </c>
    </row>
    <row r="135" spans="1:9" s="100" customFormat="1" ht="30" customHeight="1">
      <c r="A135" s="66">
        <v>130</v>
      </c>
      <c r="B135" s="73" t="s">
        <v>273</v>
      </c>
      <c r="C135" s="73" t="s">
        <v>271</v>
      </c>
      <c r="D135" s="74" t="s">
        <v>537</v>
      </c>
      <c r="E135" s="75">
        <v>0</v>
      </c>
      <c r="F135" s="76">
        <v>477.23649</v>
      </c>
      <c r="G135" s="84">
        <f t="shared" si="3"/>
        <v>477.23649</v>
      </c>
      <c r="H135" s="107" t="s">
        <v>361</v>
      </c>
      <c r="I135" s="60" t="s">
        <v>302</v>
      </c>
    </row>
    <row r="136" spans="1:9" s="100" customFormat="1" ht="30" customHeight="1">
      <c r="A136" s="66">
        <v>131</v>
      </c>
      <c r="B136" s="73" t="s">
        <v>273</v>
      </c>
      <c r="C136" s="73" t="s">
        <v>271</v>
      </c>
      <c r="D136" s="74" t="s">
        <v>275</v>
      </c>
      <c r="E136" s="75">
        <v>0</v>
      </c>
      <c r="F136" s="76">
        <v>44.381999999999998</v>
      </c>
      <c r="G136" s="84">
        <f t="shared" si="3"/>
        <v>44.381999999999998</v>
      </c>
      <c r="H136" s="107" t="s">
        <v>361</v>
      </c>
      <c r="I136" s="60" t="s">
        <v>302</v>
      </c>
    </row>
    <row r="137" spans="1:9" s="100" customFormat="1" ht="30" customHeight="1">
      <c r="A137" s="66">
        <v>132</v>
      </c>
      <c r="B137" s="73" t="s">
        <v>273</v>
      </c>
      <c r="C137" s="73" t="s">
        <v>271</v>
      </c>
      <c r="D137" s="80" t="s">
        <v>276</v>
      </c>
      <c r="E137" s="75">
        <v>0</v>
      </c>
      <c r="F137" s="76">
        <v>41.517800000000001</v>
      </c>
      <c r="G137" s="84">
        <f t="shared" ref="G137:G151" si="4">E137+F137</f>
        <v>41.517800000000001</v>
      </c>
      <c r="H137" s="107" t="s">
        <v>361</v>
      </c>
      <c r="I137" s="60" t="s">
        <v>302</v>
      </c>
    </row>
    <row r="138" spans="1:9" s="100" customFormat="1" ht="30" customHeight="1">
      <c r="A138" s="66">
        <v>133</v>
      </c>
      <c r="B138" s="73" t="s">
        <v>273</v>
      </c>
      <c r="C138" s="73" t="s">
        <v>271</v>
      </c>
      <c r="D138" s="74" t="s">
        <v>279</v>
      </c>
      <c r="E138" s="75">
        <v>0</v>
      </c>
      <c r="F138" s="76">
        <v>68</v>
      </c>
      <c r="G138" s="84">
        <f t="shared" si="4"/>
        <v>68</v>
      </c>
      <c r="H138" s="107" t="s">
        <v>361</v>
      </c>
      <c r="I138" s="60" t="s">
        <v>302</v>
      </c>
    </row>
    <row r="139" spans="1:9" s="105" customFormat="1" ht="30" customHeight="1">
      <c r="A139" s="66">
        <v>134</v>
      </c>
      <c r="B139" s="112" t="s">
        <v>273</v>
      </c>
      <c r="C139" s="101" t="s">
        <v>465</v>
      </c>
      <c r="D139" s="112" t="s">
        <v>468</v>
      </c>
      <c r="E139" s="102">
        <v>4</v>
      </c>
      <c r="F139" s="103">
        <v>-0.4</v>
      </c>
      <c r="G139" s="104">
        <f t="shared" si="4"/>
        <v>3.6</v>
      </c>
      <c r="H139" s="108" t="s">
        <v>520</v>
      </c>
      <c r="I139" s="110" t="s">
        <v>467</v>
      </c>
    </row>
    <row r="140" spans="1:9" s="100" customFormat="1" ht="54">
      <c r="A140" s="66">
        <v>135</v>
      </c>
      <c r="B140" s="73" t="s">
        <v>277</v>
      </c>
      <c r="C140" s="73" t="s">
        <v>271</v>
      </c>
      <c r="D140" s="80" t="s">
        <v>540</v>
      </c>
      <c r="E140" s="75">
        <v>0</v>
      </c>
      <c r="F140" s="76">
        <v>190</v>
      </c>
      <c r="G140" s="84">
        <f t="shared" si="4"/>
        <v>190</v>
      </c>
      <c r="H140" s="107" t="s">
        <v>361</v>
      </c>
      <c r="I140" s="60" t="s">
        <v>302</v>
      </c>
    </row>
    <row r="141" spans="1:9" s="100" customFormat="1" ht="30" customHeight="1">
      <c r="A141" s="66">
        <v>136</v>
      </c>
      <c r="B141" s="73" t="s">
        <v>277</v>
      </c>
      <c r="C141" s="73" t="s">
        <v>271</v>
      </c>
      <c r="D141" s="80" t="s">
        <v>278</v>
      </c>
      <c r="E141" s="75">
        <v>100</v>
      </c>
      <c r="F141" s="76">
        <v>7</v>
      </c>
      <c r="G141" s="84">
        <f t="shared" si="4"/>
        <v>107</v>
      </c>
      <c r="H141" s="107" t="s">
        <v>361</v>
      </c>
      <c r="I141" s="60" t="s">
        <v>302</v>
      </c>
    </row>
    <row r="142" spans="1:9" s="105" customFormat="1" ht="30" customHeight="1">
      <c r="A142" s="66">
        <v>137</v>
      </c>
      <c r="B142" s="101" t="s">
        <v>477</v>
      </c>
      <c r="C142" s="101" t="s">
        <v>478</v>
      </c>
      <c r="D142" s="101" t="s">
        <v>479</v>
      </c>
      <c r="E142" s="102">
        <v>15</v>
      </c>
      <c r="F142" s="103">
        <v>-1.5</v>
      </c>
      <c r="G142" s="104">
        <f t="shared" si="4"/>
        <v>13.5</v>
      </c>
      <c r="H142" s="108" t="s">
        <v>520</v>
      </c>
      <c r="I142" s="110" t="s">
        <v>467</v>
      </c>
    </row>
    <row r="143" spans="1:9" s="100" customFormat="1" ht="30" customHeight="1">
      <c r="A143" s="66">
        <v>138</v>
      </c>
      <c r="B143" s="73" t="s">
        <v>293</v>
      </c>
      <c r="C143" s="73" t="s">
        <v>219</v>
      </c>
      <c r="D143" s="74" t="s">
        <v>542</v>
      </c>
      <c r="E143" s="75">
        <v>1250</v>
      </c>
      <c r="F143" s="76">
        <v>1000</v>
      </c>
      <c r="G143" s="84">
        <f t="shared" si="4"/>
        <v>2250</v>
      </c>
      <c r="H143" s="107" t="s">
        <v>543</v>
      </c>
      <c r="I143" s="60" t="s">
        <v>302</v>
      </c>
    </row>
    <row r="144" spans="1:9" s="100" customFormat="1" ht="30" customHeight="1">
      <c r="A144" s="66">
        <v>139</v>
      </c>
      <c r="B144" s="74" t="s">
        <v>237</v>
      </c>
      <c r="C144" s="78" t="s">
        <v>219</v>
      </c>
      <c r="D144" s="74" t="s">
        <v>238</v>
      </c>
      <c r="E144" s="75">
        <v>0</v>
      </c>
      <c r="F144" s="76">
        <v>600</v>
      </c>
      <c r="G144" s="84">
        <f t="shared" si="4"/>
        <v>600</v>
      </c>
      <c r="H144" s="107" t="s">
        <v>336</v>
      </c>
      <c r="I144" s="60" t="s">
        <v>262</v>
      </c>
    </row>
    <row r="145" spans="1:14" s="105" customFormat="1" ht="30" customHeight="1">
      <c r="A145" s="66">
        <v>140</v>
      </c>
      <c r="B145" s="73" t="s">
        <v>299</v>
      </c>
      <c r="C145" s="73" t="s">
        <v>219</v>
      </c>
      <c r="D145" s="74" t="s">
        <v>300</v>
      </c>
      <c r="E145" s="75">
        <v>13.9</v>
      </c>
      <c r="F145" s="76">
        <v>14.15</v>
      </c>
      <c r="G145" s="84">
        <f t="shared" si="4"/>
        <v>28.05</v>
      </c>
      <c r="H145" s="107" t="s">
        <v>322</v>
      </c>
      <c r="I145" s="60" t="s">
        <v>302</v>
      </c>
      <c r="J145" s="60"/>
      <c r="K145" s="60"/>
      <c r="L145" s="60"/>
      <c r="M145" s="60"/>
      <c r="N145" s="60"/>
    </row>
    <row r="146" spans="1:14" s="105" customFormat="1" ht="121.5">
      <c r="A146" s="66">
        <v>141</v>
      </c>
      <c r="B146" s="73" t="s">
        <v>294</v>
      </c>
      <c r="C146" s="73" t="s">
        <v>295</v>
      </c>
      <c r="D146" s="74" t="s">
        <v>296</v>
      </c>
      <c r="E146" s="75">
        <v>60</v>
      </c>
      <c r="F146" s="76">
        <v>30</v>
      </c>
      <c r="G146" s="84">
        <f t="shared" si="4"/>
        <v>90</v>
      </c>
      <c r="H146" s="107" t="s">
        <v>301</v>
      </c>
      <c r="I146" s="60" t="s">
        <v>302</v>
      </c>
      <c r="J146" s="60"/>
      <c r="K146" s="60"/>
      <c r="L146" s="60"/>
      <c r="M146" s="60"/>
      <c r="N146" s="60"/>
    </row>
    <row r="147" spans="1:14" s="105" customFormat="1" ht="108">
      <c r="A147" s="66">
        <v>142</v>
      </c>
      <c r="B147" s="73" t="s">
        <v>294</v>
      </c>
      <c r="C147" s="73" t="s">
        <v>297</v>
      </c>
      <c r="D147" s="74" t="s">
        <v>298</v>
      </c>
      <c r="E147" s="75">
        <v>20</v>
      </c>
      <c r="F147" s="76">
        <v>18.3</v>
      </c>
      <c r="G147" s="84">
        <f t="shared" si="4"/>
        <v>38.299999999999997</v>
      </c>
      <c r="H147" s="107" t="s">
        <v>321</v>
      </c>
      <c r="I147" s="60" t="s">
        <v>302</v>
      </c>
      <c r="J147" s="60"/>
      <c r="K147" s="60"/>
      <c r="L147" s="60"/>
      <c r="M147" s="60"/>
      <c r="N147" s="60"/>
    </row>
    <row r="148" spans="1:14" s="100" customFormat="1" ht="30" customHeight="1">
      <c r="A148" s="66">
        <v>143</v>
      </c>
      <c r="B148" s="73" t="s">
        <v>290</v>
      </c>
      <c r="C148" s="73" t="s">
        <v>286</v>
      </c>
      <c r="D148" s="74" t="s">
        <v>291</v>
      </c>
      <c r="E148" s="75">
        <v>0</v>
      </c>
      <c r="F148" s="76">
        <v>48.344597</v>
      </c>
      <c r="G148" s="84">
        <f t="shared" si="4"/>
        <v>48.344597</v>
      </c>
      <c r="H148" s="107" t="s">
        <v>361</v>
      </c>
      <c r="I148" s="60" t="s">
        <v>302</v>
      </c>
    </row>
    <row r="149" spans="1:14" s="100" customFormat="1" ht="30" customHeight="1">
      <c r="A149" s="66">
        <v>144</v>
      </c>
      <c r="B149" s="73" t="s">
        <v>290</v>
      </c>
      <c r="C149" s="73" t="s">
        <v>286</v>
      </c>
      <c r="D149" s="74" t="s">
        <v>539</v>
      </c>
      <c r="E149" s="75">
        <v>0</v>
      </c>
      <c r="F149" s="76">
        <v>161.5</v>
      </c>
      <c r="G149" s="84">
        <f t="shared" si="4"/>
        <v>161.5</v>
      </c>
      <c r="H149" s="107" t="s">
        <v>361</v>
      </c>
      <c r="I149" s="60" t="s">
        <v>302</v>
      </c>
    </row>
    <row r="150" spans="1:14" s="105" customFormat="1" ht="30" customHeight="1">
      <c r="A150" s="66">
        <v>145</v>
      </c>
      <c r="B150" s="101" t="s">
        <v>290</v>
      </c>
      <c r="C150" s="101" t="s">
        <v>480</v>
      </c>
      <c r="D150" s="111" t="s">
        <v>481</v>
      </c>
      <c r="E150" s="113">
        <v>12</v>
      </c>
      <c r="F150" s="103">
        <v>-1.2</v>
      </c>
      <c r="G150" s="104">
        <f t="shared" si="4"/>
        <v>10.8</v>
      </c>
      <c r="H150" s="108" t="s">
        <v>520</v>
      </c>
      <c r="I150" s="110" t="s">
        <v>467</v>
      </c>
    </row>
    <row r="151" spans="1:14" s="105" customFormat="1" ht="30" customHeight="1">
      <c r="A151" s="66">
        <v>146</v>
      </c>
      <c r="B151" s="101" t="s">
        <v>290</v>
      </c>
      <c r="C151" s="101" t="s">
        <v>480</v>
      </c>
      <c r="D151" s="111" t="s">
        <v>482</v>
      </c>
      <c r="E151" s="102">
        <v>30.5</v>
      </c>
      <c r="F151" s="103">
        <v>-3.05</v>
      </c>
      <c r="G151" s="104">
        <f t="shared" si="4"/>
        <v>27.45</v>
      </c>
      <c r="H151" s="108" t="s">
        <v>520</v>
      </c>
      <c r="I151" s="110" t="s">
        <v>467</v>
      </c>
    </row>
    <row r="152" spans="1:14" s="105" customFormat="1" ht="30" customHeight="1">
      <c r="A152" s="66">
        <v>147</v>
      </c>
      <c r="B152" s="73" t="s">
        <v>332</v>
      </c>
      <c r="C152" s="73" t="s">
        <v>218</v>
      </c>
      <c r="D152" s="129" t="s">
        <v>333</v>
      </c>
      <c r="E152" s="75">
        <v>25</v>
      </c>
      <c r="F152" s="76">
        <v>5</v>
      </c>
      <c r="G152" s="84">
        <v>30</v>
      </c>
      <c r="H152" s="107" t="s">
        <v>529</v>
      </c>
      <c r="I152" s="60" t="s">
        <v>528</v>
      </c>
    </row>
    <row r="153" spans="1:14" s="100" customFormat="1" ht="30" customHeight="1">
      <c r="A153" s="66">
        <v>148</v>
      </c>
      <c r="B153" s="73" t="s">
        <v>292</v>
      </c>
      <c r="C153" s="73" t="s">
        <v>218</v>
      </c>
      <c r="D153" s="74" t="s">
        <v>569</v>
      </c>
      <c r="E153" s="75">
        <v>0</v>
      </c>
      <c r="F153" s="76">
        <v>560</v>
      </c>
      <c r="G153" s="84">
        <f t="shared" ref="G153:G165" si="5">E153+F153</f>
        <v>560</v>
      </c>
      <c r="H153" s="107" t="s">
        <v>361</v>
      </c>
      <c r="I153" s="60" t="s">
        <v>302</v>
      </c>
    </row>
    <row r="154" spans="1:14" s="105" customFormat="1" ht="30" customHeight="1">
      <c r="A154" s="66">
        <v>149</v>
      </c>
      <c r="B154" s="73" t="s">
        <v>139</v>
      </c>
      <c r="C154" s="73" t="s">
        <v>140</v>
      </c>
      <c r="D154" s="74" t="s">
        <v>141</v>
      </c>
      <c r="E154" s="75">
        <v>75.78</v>
      </c>
      <c r="F154" s="76">
        <v>-41.52</v>
      </c>
      <c r="G154" s="84">
        <f t="shared" si="5"/>
        <v>34.26</v>
      </c>
      <c r="H154" s="107" t="s">
        <v>313</v>
      </c>
      <c r="I154" s="60" t="s">
        <v>188</v>
      </c>
      <c r="J154" s="60"/>
      <c r="K154" s="60"/>
      <c r="L154" s="60"/>
      <c r="M154" s="60"/>
      <c r="N154" s="60"/>
    </row>
    <row r="155" spans="1:14" s="105" customFormat="1" ht="30" customHeight="1">
      <c r="A155" s="66">
        <v>150</v>
      </c>
      <c r="B155" s="73" t="s">
        <v>115</v>
      </c>
      <c r="C155" s="73" t="s">
        <v>116</v>
      </c>
      <c r="D155" s="74" t="s">
        <v>117</v>
      </c>
      <c r="E155" s="75">
        <v>13.2125</v>
      </c>
      <c r="F155" s="76">
        <v>-0.26250000000000001</v>
      </c>
      <c r="G155" s="84">
        <f t="shared" si="5"/>
        <v>12.950000000000001</v>
      </c>
      <c r="H155" s="107" t="s">
        <v>149</v>
      </c>
      <c r="I155" s="60" t="s">
        <v>188</v>
      </c>
      <c r="J155" s="60"/>
      <c r="K155" s="60"/>
      <c r="L155" s="60"/>
      <c r="M155" s="60"/>
      <c r="N155" s="60"/>
    </row>
    <row r="156" spans="1:14" s="105" customFormat="1" ht="30" customHeight="1">
      <c r="A156" s="66">
        <v>151</v>
      </c>
      <c r="B156" s="101" t="s">
        <v>519</v>
      </c>
      <c r="C156" s="101" t="s">
        <v>424</v>
      </c>
      <c r="D156" s="111" t="s">
        <v>425</v>
      </c>
      <c r="E156" s="102">
        <v>45</v>
      </c>
      <c r="F156" s="103">
        <v>-4.5</v>
      </c>
      <c r="G156" s="104">
        <f t="shared" si="5"/>
        <v>40.5</v>
      </c>
      <c r="H156" s="108" t="s">
        <v>520</v>
      </c>
      <c r="I156" s="110" t="s">
        <v>210</v>
      </c>
    </row>
    <row r="157" spans="1:14" s="100" customFormat="1" ht="30" customHeight="1">
      <c r="A157" s="66">
        <v>152</v>
      </c>
      <c r="B157" s="74" t="s">
        <v>234</v>
      </c>
      <c r="C157" s="78" t="s">
        <v>235</v>
      </c>
      <c r="D157" s="74" t="s">
        <v>236</v>
      </c>
      <c r="E157" s="75">
        <v>0</v>
      </c>
      <c r="F157" s="76">
        <v>500</v>
      </c>
      <c r="G157" s="84">
        <f t="shared" si="5"/>
        <v>500</v>
      </c>
      <c r="H157" s="107" t="s">
        <v>336</v>
      </c>
      <c r="I157" s="60" t="s">
        <v>262</v>
      </c>
    </row>
    <row r="158" spans="1:14" ht="30" customHeight="1">
      <c r="A158" s="66">
        <v>153</v>
      </c>
      <c r="B158" s="73" t="s">
        <v>330</v>
      </c>
      <c r="C158" s="73" t="s">
        <v>140</v>
      </c>
      <c r="D158" s="73" t="s">
        <v>331</v>
      </c>
      <c r="E158" s="79">
        <v>160</v>
      </c>
      <c r="F158" s="79">
        <v>-50</v>
      </c>
      <c r="G158" s="79">
        <f t="shared" si="5"/>
        <v>110</v>
      </c>
      <c r="H158" s="107" t="s">
        <v>364</v>
      </c>
      <c r="I158" s="60" t="s">
        <v>188</v>
      </c>
    </row>
    <row r="159" spans="1:14" s="105" customFormat="1" ht="40.5">
      <c r="A159" s="66">
        <v>154</v>
      </c>
      <c r="B159" s="73" t="s">
        <v>212</v>
      </c>
      <c r="C159" s="73" t="s">
        <v>213</v>
      </c>
      <c r="D159" s="74" t="s">
        <v>214</v>
      </c>
      <c r="E159" s="75">
        <v>0</v>
      </c>
      <c r="F159" s="76">
        <v>84</v>
      </c>
      <c r="G159" s="84">
        <f t="shared" si="5"/>
        <v>84</v>
      </c>
      <c r="H159" s="107" t="s">
        <v>216</v>
      </c>
      <c r="I159" s="60" t="s">
        <v>215</v>
      </c>
      <c r="J159" s="60"/>
      <c r="K159" s="60"/>
      <c r="L159" s="60"/>
      <c r="M159" s="60"/>
      <c r="N159" s="60"/>
    </row>
    <row r="160" spans="1:14" s="105" customFormat="1" ht="31.5" customHeight="1">
      <c r="A160" s="66">
        <v>155</v>
      </c>
      <c r="B160" s="111" t="s">
        <v>508</v>
      </c>
      <c r="C160" s="111" t="s">
        <v>305</v>
      </c>
      <c r="D160" s="125" t="s">
        <v>525</v>
      </c>
      <c r="E160" s="114">
        <v>100</v>
      </c>
      <c r="F160" s="115">
        <v>-10</v>
      </c>
      <c r="G160" s="116">
        <f>E160+F160</f>
        <v>90</v>
      </c>
      <c r="H160" s="106" t="s">
        <v>520</v>
      </c>
      <c r="I160" s="110" t="s">
        <v>527</v>
      </c>
    </row>
    <row r="161" spans="1:14" s="105" customFormat="1" ht="30" customHeight="1">
      <c r="A161" s="66">
        <v>156</v>
      </c>
      <c r="B161" s="101" t="s">
        <v>413</v>
      </c>
      <c r="C161" s="136" t="s">
        <v>592</v>
      </c>
      <c r="D161" s="111" t="s">
        <v>414</v>
      </c>
      <c r="E161" s="102">
        <v>10</v>
      </c>
      <c r="F161" s="103">
        <v>-1</v>
      </c>
      <c r="G161" s="104">
        <f t="shared" si="5"/>
        <v>9</v>
      </c>
      <c r="H161" s="108" t="s">
        <v>520</v>
      </c>
      <c r="I161" s="110" t="s">
        <v>412</v>
      </c>
    </row>
    <row r="162" spans="1:14" s="105" customFormat="1" ht="30" customHeight="1">
      <c r="A162" s="66">
        <v>157</v>
      </c>
      <c r="B162" s="101" t="s">
        <v>514</v>
      </c>
      <c r="C162" s="101" t="s">
        <v>403</v>
      </c>
      <c r="D162" s="111" t="s">
        <v>298</v>
      </c>
      <c r="E162" s="102">
        <v>90</v>
      </c>
      <c r="F162" s="103">
        <v>-9</v>
      </c>
      <c r="G162" s="104">
        <f t="shared" si="5"/>
        <v>81</v>
      </c>
      <c r="H162" s="108" t="s">
        <v>520</v>
      </c>
      <c r="I162" s="110" t="s">
        <v>226</v>
      </c>
    </row>
    <row r="163" spans="1:14" s="105" customFormat="1" ht="30" customHeight="1">
      <c r="A163" s="66">
        <v>158</v>
      </c>
      <c r="B163" s="74" t="s">
        <v>316</v>
      </c>
      <c r="C163" s="78" t="s">
        <v>217</v>
      </c>
      <c r="D163" s="74" t="s">
        <v>315</v>
      </c>
      <c r="E163" s="75">
        <v>15000</v>
      </c>
      <c r="F163" s="76">
        <v>-6388</v>
      </c>
      <c r="G163" s="84">
        <f t="shared" si="5"/>
        <v>8612</v>
      </c>
      <c r="H163" s="107"/>
      <c r="I163" s="60" t="s">
        <v>324</v>
      </c>
      <c r="J163" s="60"/>
      <c r="K163" s="60"/>
      <c r="L163" s="60"/>
      <c r="M163" s="60"/>
      <c r="N163" s="60"/>
    </row>
    <row r="164" spans="1:14" s="100" customFormat="1" ht="30" customHeight="1">
      <c r="A164" s="66">
        <v>159</v>
      </c>
      <c r="B164" s="74" t="s">
        <v>317</v>
      </c>
      <c r="C164" s="78" t="s">
        <v>217</v>
      </c>
      <c r="D164" s="74" t="s">
        <v>546</v>
      </c>
      <c r="E164" s="75">
        <v>500</v>
      </c>
      <c r="F164" s="76">
        <v>400</v>
      </c>
      <c r="G164" s="84">
        <f t="shared" si="5"/>
        <v>900</v>
      </c>
      <c r="H164" s="107" t="s">
        <v>547</v>
      </c>
      <c r="I164" s="60" t="s">
        <v>324</v>
      </c>
    </row>
    <row r="165" spans="1:14" s="100" customFormat="1" ht="81">
      <c r="A165" s="66">
        <v>160</v>
      </c>
      <c r="B165" s="74" t="s">
        <v>240</v>
      </c>
      <c r="C165" s="78" t="s">
        <v>526</v>
      </c>
      <c r="D165" s="74" t="s">
        <v>241</v>
      </c>
      <c r="E165" s="75">
        <v>0.23516799999999999</v>
      </c>
      <c r="F165" s="76">
        <v>2.0969440000000001</v>
      </c>
      <c r="G165" s="84">
        <f t="shared" si="5"/>
        <v>2.332112</v>
      </c>
      <c r="H165" s="107" t="s">
        <v>323</v>
      </c>
      <c r="I165" s="60" t="s">
        <v>262</v>
      </c>
    </row>
    <row r="166" spans="1:14" ht="30" customHeight="1">
      <c r="A166" s="152" t="s">
        <v>10</v>
      </c>
      <c r="B166" s="152"/>
      <c r="C166" s="152"/>
      <c r="D166" s="152"/>
      <c r="E166" s="90">
        <f>SUM(E5:E165)</f>
        <v>25777.644668000001</v>
      </c>
      <c r="F166" s="90">
        <f>SUM(F5:F165)</f>
        <v>369.69528899999943</v>
      </c>
      <c r="G166" s="90">
        <f>SUM(G5:G165)</f>
        <v>26147.339957000004</v>
      </c>
      <c r="H166" s="22"/>
    </row>
    <row r="167" spans="1:14" ht="28.5" customHeight="1">
      <c r="F167" s="91"/>
    </row>
    <row r="169" spans="1:14" ht="48" customHeight="1">
      <c r="A169" s="153"/>
      <c r="B169" s="153"/>
      <c r="C169" s="153"/>
      <c r="D169" s="153"/>
      <c r="E169" s="153"/>
      <c r="F169" s="153"/>
      <c r="G169" s="153"/>
      <c r="H169" s="153"/>
    </row>
  </sheetData>
  <autoFilter ref="A4:N166"/>
  <sortState ref="A5:N162">
    <sortCondition ref="B5:B162"/>
  </sortState>
  <mergeCells count="15">
    <mergeCell ref="A2:H2"/>
    <mergeCell ref="G3:H3"/>
    <mergeCell ref="A166:D166"/>
    <mergeCell ref="A169:H169"/>
    <mergeCell ref="H5:H6"/>
    <mergeCell ref="H42:H43"/>
    <mergeCell ref="H26:H28"/>
    <mergeCell ref="H72:H73"/>
    <mergeCell ref="H84:H85"/>
    <mergeCell ref="H64:H65"/>
    <mergeCell ref="H29:H30"/>
    <mergeCell ref="H32:H33"/>
    <mergeCell ref="H34:H36"/>
    <mergeCell ref="H49:H50"/>
    <mergeCell ref="H66:H67"/>
  </mergeCells>
  <phoneticPr fontId="63" type="noConversion"/>
  <printOptions horizontalCentered="1"/>
  <pageMargins left="7.8740157480315001E-2" right="0.196850393700787" top="0.196850393700787" bottom="0.196850393700787" header="0.196850393700787" footer="0.196850393700787"/>
  <pageSetup paperSize="9" scale="72" orientation="landscape" r:id="rId1"/>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8"/>
  <sheetViews>
    <sheetView topLeftCell="A16" workbookViewId="0">
      <selection activeCell="I31" sqref="I31:K31"/>
    </sheetView>
  </sheetViews>
  <sheetFormatPr defaultColWidth="9" defaultRowHeight="13.5"/>
  <cols>
    <col min="1" max="1" width="24.5" style="2" customWidth="1"/>
    <col min="2" max="4" width="14.875" style="2" customWidth="1"/>
    <col min="5" max="5" width="30.75" style="2" customWidth="1"/>
    <col min="6" max="6" width="11.75" style="2" customWidth="1"/>
    <col min="7" max="7" width="13.125" style="2" customWidth="1"/>
    <col min="8" max="8" width="10.25" style="2" customWidth="1"/>
    <col min="9" max="9" width="14.875" style="2" customWidth="1"/>
    <col min="10" max="11" width="11.375" style="2" customWidth="1"/>
    <col min="12" max="12" width="13.125" style="2" customWidth="1"/>
    <col min="13" max="27" width="9" style="2" customWidth="1"/>
    <col min="28" max="16384" width="9" style="2"/>
  </cols>
  <sheetData>
    <row r="1" spans="1:12">
      <c r="A1" s="2" t="s">
        <v>67</v>
      </c>
    </row>
    <row r="2" spans="1:12" ht="27">
      <c r="A2" s="157" t="s">
        <v>93</v>
      </c>
      <c r="B2" s="158"/>
      <c r="C2" s="158"/>
      <c r="D2" s="158"/>
      <c r="E2" s="158"/>
      <c r="F2" s="158"/>
      <c r="G2" s="158"/>
      <c r="H2" s="158"/>
      <c r="I2" s="158"/>
      <c r="J2" s="158"/>
      <c r="K2" s="158"/>
      <c r="L2" s="158"/>
    </row>
    <row r="3" spans="1:12">
      <c r="E3" s="2" t="s">
        <v>534</v>
      </c>
      <c r="G3" s="17"/>
      <c r="L3" s="17" t="s">
        <v>1</v>
      </c>
    </row>
    <row r="4" spans="1:12" ht="25.5" customHeight="1">
      <c r="A4" s="139" t="s">
        <v>2</v>
      </c>
      <c r="B4" s="140"/>
      <c r="C4" s="140"/>
      <c r="D4" s="140"/>
      <c r="E4" s="141" t="s">
        <v>3</v>
      </c>
      <c r="F4" s="141"/>
      <c r="G4" s="141"/>
      <c r="H4" s="141"/>
      <c r="I4" s="141"/>
      <c r="J4" s="141"/>
      <c r="K4" s="141"/>
      <c r="L4" s="141"/>
    </row>
    <row r="5" spans="1:12" ht="13.5" customHeight="1">
      <c r="A5" s="141" t="s">
        <v>4</v>
      </c>
      <c r="B5" s="142" t="s">
        <v>68</v>
      </c>
      <c r="C5" s="147" t="s">
        <v>6</v>
      </c>
      <c r="D5" s="159" t="s">
        <v>7</v>
      </c>
      <c r="E5" s="141" t="s">
        <v>4</v>
      </c>
      <c r="F5" s="147" t="s">
        <v>5</v>
      </c>
      <c r="G5" s="142" t="s">
        <v>6</v>
      </c>
      <c r="H5" s="143"/>
      <c r="I5" s="143"/>
      <c r="J5" s="143"/>
      <c r="K5" s="144"/>
      <c r="L5" s="147" t="s">
        <v>7</v>
      </c>
    </row>
    <row r="6" spans="1:12" ht="13.5" customHeight="1">
      <c r="A6" s="141"/>
      <c r="B6" s="142"/>
      <c r="C6" s="147"/>
      <c r="D6" s="160"/>
      <c r="E6" s="141"/>
      <c r="F6" s="147"/>
      <c r="G6" s="148" t="s">
        <v>10</v>
      </c>
      <c r="H6" s="142" t="s">
        <v>11</v>
      </c>
      <c r="I6" s="143"/>
      <c r="J6" s="144"/>
      <c r="K6" s="148" t="s">
        <v>12</v>
      </c>
      <c r="L6" s="147"/>
    </row>
    <row r="7" spans="1:12">
      <c r="A7" s="141"/>
      <c r="B7" s="147"/>
      <c r="C7" s="147"/>
      <c r="D7" s="149"/>
      <c r="E7" s="141"/>
      <c r="F7" s="147"/>
      <c r="G7" s="149"/>
      <c r="H7" s="3" t="s">
        <v>14</v>
      </c>
      <c r="I7" s="3" t="s">
        <v>15</v>
      </c>
      <c r="J7" s="4" t="s">
        <v>16</v>
      </c>
      <c r="K7" s="149"/>
      <c r="L7" s="147"/>
    </row>
    <row r="8" spans="1:12" s="1" customFormat="1" ht="26.25" customHeight="1">
      <c r="A8" s="7" t="s">
        <v>75</v>
      </c>
      <c r="B8" s="6">
        <v>8900</v>
      </c>
      <c r="C8" s="6"/>
      <c r="D8" s="6">
        <f>B8+C8</f>
        <v>8900</v>
      </c>
      <c r="E8" s="54" t="s">
        <v>96</v>
      </c>
      <c r="F8" s="6">
        <f>F9</f>
        <v>35.986400000000003</v>
      </c>
      <c r="G8" s="18">
        <f>H8+K8</f>
        <v>0</v>
      </c>
      <c r="H8" s="6">
        <f>H9</f>
        <v>0</v>
      </c>
      <c r="I8" s="6">
        <f>I9</f>
        <v>0</v>
      </c>
      <c r="J8" s="6">
        <f>J9</f>
        <v>0</v>
      </c>
      <c r="K8" s="6">
        <f>K9</f>
        <v>0</v>
      </c>
      <c r="L8" s="18">
        <f>F8+G8</f>
        <v>35.986400000000003</v>
      </c>
    </row>
    <row r="9" spans="1:12" ht="27">
      <c r="A9" s="7" t="s">
        <v>77</v>
      </c>
      <c r="B9" s="6">
        <v>910</v>
      </c>
      <c r="C9" s="6"/>
      <c r="D9" s="6">
        <f t="shared" ref="D9:D22" si="0">B9+C9</f>
        <v>910</v>
      </c>
      <c r="E9" s="7" t="s">
        <v>69</v>
      </c>
      <c r="F9" s="6">
        <v>35.986400000000003</v>
      </c>
      <c r="G9" s="18">
        <f t="shared" ref="G9" si="1">H9+K9</f>
        <v>0</v>
      </c>
      <c r="H9" s="6"/>
      <c r="I9" s="6"/>
      <c r="J9" s="6"/>
      <c r="K9" s="6"/>
      <c r="L9" s="18">
        <f t="shared" ref="L9" si="2">F9+G9</f>
        <v>35.986400000000003</v>
      </c>
    </row>
    <row r="10" spans="1:12" s="1" customFormat="1" ht="27" customHeight="1">
      <c r="A10" s="7" t="s">
        <v>73</v>
      </c>
      <c r="B10" s="6">
        <v>90190</v>
      </c>
      <c r="C10" s="6"/>
      <c r="D10" s="6">
        <f t="shared" si="0"/>
        <v>90190</v>
      </c>
      <c r="E10" s="5" t="s">
        <v>72</v>
      </c>
      <c r="F10" s="6">
        <f>SUM(F11:F15)</f>
        <v>91831.007438000001</v>
      </c>
      <c r="G10" s="18">
        <f t="shared" ref="G10:G17" si="3">H10+K10</f>
        <v>2970</v>
      </c>
      <c r="H10" s="6">
        <f>H11+H12+H13+H14+H15</f>
        <v>2981</v>
      </c>
      <c r="I10" s="6">
        <f>I11+I12+I13+I14+I15</f>
        <v>4054</v>
      </c>
      <c r="J10" s="6">
        <f>J11+J12+J13+J14+J15</f>
        <v>-1073</v>
      </c>
      <c r="K10" s="6">
        <f>K11+K12+K13+K14+K15</f>
        <v>-11</v>
      </c>
      <c r="L10" s="18">
        <f t="shared" ref="L10:L17" si="4">F10+G10</f>
        <v>94801.007438000001</v>
      </c>
    </row>
    <row r="11" spans="1:12" ht="27">
      <c r="A11" s="7" t="s">
        <v>78</v>
      </c>
      <c r="B11" s="6">
        <v>5000</v>
      </c>
      <c r="C11" s="6"/>
      <c r="D11" s="6">
        <f t="shared" si="0"/>
        <v>5000</v>
      </c>
      <c r="E11" s="7" t="s">
        <v>74</v>
      </c>
      <c r="F11" s="6">
        <v>74231.007438000001</v>
      </c>
      <c r="G11" s="18">
        <f t="shared" si="3"/>
        <v>2743</v>
      </c>
      <c r="H11" s="6">
        <f>I11+J11</f>
        <v>2743</v>
      </c>
      <c r="I11" s="6">
        <f>257+3559</f>
        <v>3816</v>
      </c>
      <c r="J11" s="6">
        <v>-1073</v>
      </c>
      <c r="K11" s="6"/>
      <c r="L11" s="18">
        <f t="shared" si="4"/>
        <v>76974.007438000001</v>
      </c>
    </row>
    <row r="12" spans="1:12" ht="29.25" customHeight="1">
      <c r="A12" s="7" t="s">
        <v>80</v>
      </c>
      <c r="B12" s="6">
        <v>3000</v>
      </c>
      <c r="C12" s="6"/>
      <c r="D12" s="6">
        <f t="shared" si="0"/>
        <v>3000</v>
      </c>
      <c r="E12" s="7" t="s">
        <v>76</v>
      </c>
      <c r="F12" s="6">
        <v>8900</v>
      </c>
      <c r="G12" s="18">
        <f t="shared" si="3"/>
        <v>0</v>
      </c>
      <c r="H12" s="6">
        <f>I12+J12</f>
        <v>0</v>
      </c>
      <c r="I12" s="6"/>
      <c r="J12" s="6"/>
      <c r="K12" s="6"/>
      <c r="L12" s="18">
        <f t="shared" si="4"/>
        <v>8900</v>
      </c>
    </row>
    <row r="13" spans="1:12" s="1" customFormat="1" ht="27.75" customHeight="1">
      <c r="A13" s="8" t="s">
        <v>86</v>
      </c>
      <c r="B13" s="6">
        <v>510.1</v>
      </c>
      <c r="C13" s="6"/>
      <c r="D13" s="6">
        <f t="shared" si="0"/>
        <v>510.1</v>
      </c>
      <c r="E13" s="55" t="s">
        <v>97</v>
      </c>
      <c r="F13" s="6">
        <v>910</v>
      </c>
      <c r="G13" s="18">
        <f t="shared" si="3"/>
        <v>227</v>
      </c>
      <c r="H13" s="6">
        <f>I13+J13</f>
        <v>238</v>
      </c>
      <c r="I13" s="6">
        <v>238</v>
      </c>
      <c r="J13" s="6"/>
      <c r="K13" s="6">
        <v>-11</v>
      </c>
      <c r="L13" s="18">
        <f t="shared" si="4"/>
        <v>1137</v>
      </c>
    </row>
    <row r="14" spans="1:12" ht="26.25" customHeight="1">
      <c r="A14" s="52" t="s">
        <v>95</v>
      </c>
      <c r="B14" s="53">
        <v>5000</v>
      </c>
      <c r="C14" s="6"/>
      <c r="D14" s="6">
        <f t="shared" si="0"/>
        <v>5000</v>
      </c>
      <c r="E14" s="7" t="s">
        <v>79</v>
      </c>
      <c r="F14" s="6">
        <v>4990</v>
      </c>
      <c r="G14" s="18">
        <f t="shared" si="3"/>
        <v>0</v>
      </c>
      <c r="H14" s="6">
        <f>I14+J14</f>
        <v>0</v>
      </c>
      <c r="I14" s="6"/>
      <c r="J14" s="6"/>
      <c r="K14" s="6"/>
      <c r="L14" s="18">
        <f t="shared" si="4"/>
        <v>4990</v>
      </c>
    </row>
    <row r="15" spans="1:12" ht="28.5" customHeight="1">
      <c r="A15" s="47"/>
      <c r="B15" s="47"/>
      <c r="C15" s="6"/>
      <c r="D15" s="6">
        <f t="shared" si="0"/>
        <v>0</v>
      </c>
      <c r="E15" s="7" t="s">
        <v>81</v>
      </c>
      <c r="F15" s="6">
        <v>2800</v>
      </c>
      <c r="G15" s="18">
        <f t="shared" si="3"/>
        <v>0</v>
      </c>
      <c r="H15" s="6">
        <f>I15+J15</f>
        <v>0</v>
      </c>
      <c r="I15" s="6"/>
      <c r="J15" s="6"/>
      <c r="K15" s="6"/>
      <c r="L15" s="18">
        <f t="shared" si="4"/>
        <v>2800</v>
      </c>
    </row>
    <row r="16" spans="1:12" ht="25.5" customHeight="1">
      <c r="A16" s="47"/>
      <c r="B16" s="47"/>
      <c r="C16" s="6"/>
      <c r="D16" s="6">
        <f t="shared" si="0"/>
        <v>0</v>
      </c>
      <c r="E16" s="5" t="s">
        <v>82</v>
      </c>
      <c r="F16" s="6">
        <f>F17+F18+F19</f>
        <v>2942.5401200000001</v>
      </c>
      <c r="G16" s="18">
        <f t="shared" si="3"/>
        <v>0</v>
      </c>
      <c r="H16" s="6">
        <f>H17</f>
        <v>0</v>
      </c>
      <c r="I16" s="6">
        <f>I17</f>
        <v>0</v>
      </c>
      <c r="J16" s="6">
        <f>J17</f>
        <v>0</v>
      </c>
      <c r="K16" s="6">
        <f>K17</f>
        <v>0</v>
      </c>
      <c r="L16" s="18">
        <f t="shared" si="4"/>
        <v>2942.5401200000001</v>
      </c>
    </row>
    <row r="17" spans="1:12" ht="24.75" customHeight="1">
      <c r="A17" s="47"/>
      <c r="B17" s="47"/>
      <c r="C17" s="6"/>
      <c r="D17" s="6">
        <f t="shared" si="0"/>
        <v>0</v>
      </c>
      <c r="E17" s="7" t="s">
        <v>83</v>
      </c>
      <c r="F17" s="6">
        <v>13.9101</v>
      </c>
      <c r="G17" s="18">
        <f t="shared" si="3"/>
        <v>0</v>
      </c>
      <c r="H17" s="6">
        <f t="shared" ref="H17:H21" si="5">I17+J17</f>
        <v>0</v>
      </c>
      <c r="I17" s="6"/>
      <c r="J17" s="6"/>
      <c r="K17" s="6"/>
      <c r="L17" s="18">
        <f t="shared" si="4"/>
        <v>13.9101</v>
      </c>
    </row>
    <row r="18" spans="1:12" s="1" customFormat="1" ht="27" customHeight="1">
      <c r="A18" s="48"/>
      <c r="B18" s="48"/>
      <c r="C18" s="6"/>
      <c r="D18" s="6">
        <f t="shared" si="0"/>
        <v>0</v>
      </c>
      <c r="E18" s="7" t="s">
        <v>70</v>
      </c>
      <c r="F18" s="6">
        <v>2906.2700199999999</v>
      </c>
      <c r="G18" s="18">
        <f t="shared" ref="G18:G21" si="6">H18+K18</f>
        <v>0</v>
      </c>
      <c r="H18" s="6">
        <f t="shared" si="5"/>
        <v>0</v>
      </c>
      <c r="I18" s="6"/>
      <c r="J18" s="6"/>
      <c r="K18" s="6"/>
      <c r="L18" s="18">
        <f t="shared" ref="L18:L21" si="7">F18+G18</f>
        <v>2906.2700199999999</v>
      </c>
    </row>
    <row r="19" spans="1:12" s="1" customFormat="1" ht="26.25" customHeight="1">
      <c r="A19" s="49"/>
      <c r="B19" s="50"/>
      <c r="C19" s="6"/>
      <c r="D19" s="6">
        <f t="shared" si="0"/>
        <v>0</v>
      </c>
      <c r="E19" s="7" t="s">
        <v>71</v>
      </c>
      <c r="F19" s="6">
        <v>22.36</v>
      </c>
      <c r="G19" s="18">
        <f t="shared" si="6"/>
        <v>0</v>
      </c>
      <c r="H19" s="6">
        <f t="shared" si="5"/>
        <v>0</v>
      </c>
      <c r="I19" s="6"/>
      <c r="J19" s="6"/>
      <c r="K19" s="6"/>
      <c r="L19" s="18">
        <f t="shared" si="7"/>
        <v>22.36</v>
      </c>
    </row>
    <row r="20" spans="1:12" s="1" customFormat="1" ht="26.25" customHeight="1">
      <c r="A20" s="49"/>
      <c r="B20" s="50"/>
      <c r="C20" s="50"/>
      <c r="D20" s="50"/>
      <c r="E20" s="58" t="s">
        <v>100</v>
      </c>
      <c r="F20" s="50">
        <v>45</v>
      </c>
      <c r="G20" s="18">
        <f t="shared" si="6"/>
        <v>0</v>
      </c>
      <c r="H20" s="6">
        <f t="shared" si="5"/>
        <v>0</v>
      </c>
      <c r="I20" s="50"/>
      <c r="J20" s="50"/>
      <c r="K20" s="50"/>
      <c r="L20" s="18">
        <f t="shared" si="7"/>
        <v>45</v>
      </c>
    </row>
    <row r="21" spans="1:12" s="1" customFormat="1" ht="26.25" customHeight="1">
      <c r="A21" s="49"/>
      <c r="B21" s="50"/>
      <c r="C21" s="50"/>
      <c r="D21" s="50"/>
      <c r="E21" s="57" t="s">
        <v>101</v>
      </c>
      <c r="F21" s="50">
        <v>45</v>
      </c>
      <c r="G21" s="18">
        <f t="shared" si="6"/>
        <v>0</v>
      </c>
      <c r="H21" s="6">
        <f t="shared" si="5"/>
        <v>0</v>
      </c>
      <c r="I21" s="50"/>
      <c r="J21" s="50"/>
      <c r="K21" s="50"/>
      <c r="L21" s="18">
        <f t="shared" si="7"/>
        <v>45</v>
      </c>
    </row>
    <row r="22" spans="1:12" ht="29.25" customHeight="1">
      <c r="A22" s="51"/>
      <c r="B22" s="50"/>
      <c r="C22" s="6"/>
      <c r="D22" s="6">
        <f t="shared" si="0"/>
        <v>0</v>
      </c>
      <c r="E22" s="5" t="s">
        <v>84</v>
      </c>
      <c r="F22" s="6">
        <f>SUM(F23:F25)</f>
        <v>51357.330320000001</v>
      </c>
      <c r="G22" s="6">
        <f t="shared" ref="G22:K22" si="8">SUM(G23:G25)</f>
        <v>86995</v>
      </c>
      <c r="H22" s="6">
        <f t="shared" si="8"/>
        <v>87000</v>
      </c>
      <c r="I22" s="6">
        <f t="shared" si="8"/>
        <v>87000</v>
      </c>
      <c r="J22" s="6">
        <f t="shared" si="8"/>
        <v>0</v>
      </c>
      <c r="K22" s="6">
        <f t="shared" si="8"/>
        <v>-5</v>
      </c>
      <c r="L22" s="18">
        <f>F22+G22</f>
        <v>138352.33032000001</v>
      </c>
    </row>
    <row r="23" spans="1:12" ht="29.25" customHeight="1">
      <c r="A23" s="51"/>
      <c r="B23" s="50"/>
      <c r="C23" s="50"/>
      <c r="D23" s="50"/>
      <c r="E23" s="56" t="s">
        <v>99</v>
      </c>
      <c r="F23" s="50">
        <v>50180.66102</v>
      </c>
      <c r="G23" s="18">
        <f t="shared" ref="G23" si="9">H23+K23</f>
        <v>87000</v>
      </c>
      <c r="H23" s="6">
        <f t="shared" ref="H23" si="10">I23+J23</f>
        <v>87000</v>
      </c>
      <c r="I23" s="50">
        <v>87000</v>
      </c>
      <c r="J23" s="50"/>
      <c r="K23" s="50"/>
      <c r="L23" s="18">
        <f>F23+G23</f>
        <v>137180.66102</v>
      </c>
    </row>
    <row r="24" spans="1:12" ht="27">
      <c r="A24" s="8"/>
      <c r="B24" s="6"/>
      <c r="C24" s="6"/>
      <c r="D24" s="6"/>
      <c r="E24" s="7" t="s">
        <v>85</v>
      </c>
      <c r="F24" s="6">
        <v>114.55</v>
      </c>
      <c r="G24" s="18">
        <f>H24+K24</f>
        <v>0</v>
      </c>
      <c r="H24" s="6">
        <f>I24+J24</f>
        <v>0</v>
      </c>
      <c r="I24" s="6"/>
      <c r="J24" s="6"/>
      <c r="K24" s="6"/>
      <c r="L24" s="18">
        <f>F24+G24</f>
        <v>114.55</v>
      </c>
    </row>
    <row r="25" spans="1:12" ht="25.5" customHeight="1">
      <c r="A25" s="8"/>
      <c r="B25" s="6"/>
      <c r="C25" s="6"/>
      <c r="D25" s="6"/>
      <c r="E25" s="55" t="s">
        <v>98</v>
      </c>
      <c r="F25" s="6">
        <v>1062.1193000000001</v>
      </c>
      <c r="G25" s="18">
        <f>H25+K25</f>
        <v>-5</v>
      </c>
      <c r="H25" s="6">
        <f>I25+J25</f>
        <v>0</v>
      </c>
      <c r="I25" s="6"/>
      <c r="J25" s="6"/>
      <c r="K25" s="6">
        <v>-5</v>
      </c>
      <c r="L25" s="18">
        <f>F25+G25</f>
        <v>1057.1193000000001</v>
      </c>
    </row>
    <row r="26" spans="1:12" ht="21.75" customHeight="1">
      <c r="A26" s="11" t="s">
        <v>87</v>
      </c>
      <c r="B26" s="12">
        <f>B8+B9+B10+B11+B12+B13+B14</f>
        <v>113510.1</v>
      </c>
      <c r="C26" s="12">
        <f>C8+C9+C10+C11+C12+C13+C14</f>
        <v>0</v>
      </c>
      <c r="D26" s="12">
        <f>D8+D9+D10+D11+D12+D13+D14</f>
        <v>113510.1</v>
      </c>
      <c r="E26" s="19" t="s">
        <v>88</v>
      </c>
      <c r="F26" s="12">
        <f>F8+F10+F16+F20+F22</f>
        <v>146211.86427799999</v>
      </c>
      <c r="G26" s="12">
        <f t="shared" ref="G26:L26" si="11">G8+G10+G16+G20+G22</f>
        <v>89965</v>
      </c>
      <c r="H26" s="12">
        <f t="shared" si="11"/>
        <v>89981</v>
      </c>
      <c r="I26" s="12">
        <f t="shared" si="11"/>
        <v>91054</v>
      </c>
      <c r="J26" s="12">
        <f t="shared" si="11"/>
        <v>-1073</v>
      </c>
      <c r="K26" s="12">
        <f t="shared" si="11"/>
        <v>-16</v>
      </c>
      <c r="L26" s="12">
        <f t="shared" si="11"/>
        <v>236176.86427800002</v>
      </c>
    </row>
    <row r="27" spans="1:12" ht="27" customHeight="1">
      <c r="A27" s="13" t="s">
        <v>44</v>
      </c>
      <c r="B27" s="12">
        <f>B28+B29+B30</f>
        <v>55767.9</v>
      </c>
      <c r="C27" s="12">
        <f t="shared" ref="C27:D27" si="12">C28+C29+C30</f>
        <v>145790</v>
      </c>
      <c r="D27" s="12">
        <f t="shared" si="12"/>
        <v>201557.9</v>
      </c>
      <c r="E27" s="13" t="s">
        <v>45</v>
      </c>
      <c r="F27" s="12">
        <f>F28+F29+F30</f>
        <v>21713.9</v>
      </c>
      <c r="G27" s="12">
        <f>G28+G30+G29</f>
        <v>57177</v>
      </c>
      <c r="H27" s="12">
        <f>H28+H30+H29</f>
        <v>57177</v>
      </c>
      <c r="I27" s="12">
        <f>I28+I30+I29</f>
        <v>58806</v>
      </c>
      <c r="J27" s="12">
        <f t="shared" ref="J27:L27" si="13">J28+J30+J29</f>
        <v>-1629</v>
      </c>
      <c r="K27" s="12">
        <f t="shared" si="13"/>
        <v>0</v>
      </c>
      <c r="L27" s="12">
        <f t="shared" si="13"/>
        <v>78890.899999999994</v>
      </c>
    </row>
    <row r="28" spans="1:12" ht="24" customHeight="1">
      <c r="A28" s="14" t="s">
        <v>50</v>
      </c>
      <c r="B28" s="6">
        <v>716.9</v>
      </c>
      <c r="C28" s="6"/>
      <c r="D28" s="6">
        <f>B28+C28</f>
        <v>716.9</v>
      </c>
      <c r="E28" s="14" t="s">
        <v>566</v>
      </c>
      <c r="F28" s="6">
        <v>4979.8999999999996</v>
      </c>
      <c r="G28" s="6">
        <f>H28+K28</f>
        <v>58806</v>
      </c>
      <c r="H28" s="6">
        <f>I28+J28</f>
        <v>58806</v>
      </c>
      <c r="I28" s="6">
        <v>58806</v>
      </c>
      <c r="J28" s="6"/>
      <c r="K28" s="6"/>
      <c r="L28" s="6">
        <f>F28+G28</f>
        <v>63785.9</v>
      </c>
    </row>
    <row r="29" spans="1:12" ht="28.5" customHeight="1">
      <c r="A29" s="14" t="s">
        <v>52</v>
      </c>
      <c r="B29" s="6">
        <v>55051</v>
      </c>
      <c r="C29" s="6">
        <v>-16</v>
      </c>
      <c r="D29" s="6">
        <f>B29+C29</f>
        <v>55035</v>
      </c>
      <c r="E29" s="14" t="s">
        <v>89</v>
      </c>
      <c r="F29" s="6">
        <v>58</v>
      </c>
      <c r="G29" s="6">
        <f>H29+K29</f>
        <v>0</v>
      </c>
      <c r="H29" s="6">
        <f>I29+J29</f>
        <v>0</v>
      </c>
      <c r="I29" s="6"/>
      <c r="J29" s="6"/>
      <c r="K29" s="6"/>
      <c r="L29" s="6">
        <f>F29+G29</f>
        <v>58</v>
      </c>
    </row>
    <row r="30" spans="1:12" ht="27">
      <c r="A30" s="7" t="s">
        <v>90</v>
      </c>
      <c r="B30" s="6">
        <v>0</v>
      </c>
      <c r="C30" s="6">
        <v>145806</v>
      </c>
      <c r="D30" s="6">
        <f>B30+C30</f>
        <v>145806</v>
      </c>
      <c r="E30" s="14" t="s">
        <v>51</v>
      </c>
      <c r="F30" s="6">
        <v>16676</v>
      </c>
      <c r="G30" s="6">
        <f>H30+K30</f>
        <v>-1629</v>
      </c>
      <c r="H30" s="6">
        <f>I30+J30</f>
        <v>-1629</v>
      </c>
      <c r="I30" s="6"/>
      <c r="J30" s="6">
        <v>-1629</v>
      </c>
      <c r="K30" s="6"/>
      <c r="L30" s="6">
        <f>F30+G30</f>
        <v>15047</v>
      </c>
    </row>
    <row r="31" spans="1:12" ht="24" customHeight="1">
      <c r="A31" s="15" t="s">
        <v>58</v>
      </c>
      <c r="B31" s="12">
        <f>B26+B27</f>
        <v>169278</v>
      </c>
      <c r="C31" s="12">
        <f>C26+C27</f>
        <v>145790</v>
      </c>
      <c r="D31" s="12">
        <f>D26+D27</f>
        <v>315068</v>
      </c>
      <c r="E31" s="3" t="s">
        <v>59</v>
      </c>
      <c r="F31" s="20">
        <f t="shared" ref="F31:L31" si="14">F26+F27</f>
        <v>167925.76427799999</v>
      </c>
      <c r="G31" s="20">
        <f t="shared" si="14"/>
        <v>147142</v>
      </c>
      <c r="H31" s="20">
        <f t="shared" si="14"/>
        <v>147158</v>
      </c>
      <c r="I31" s="20">
        <f t="shared" si="14"/>
        <v>149860</v>
      </c>
      <c r="J31" s="20">
        <f t="shared" si="14"/>
        <v>-2702</v>
      </c>
      <c r="K31" s="20">
        <f t="shared" si="14"/>
        <v>-16</v>
      </c>
      <c r="L31" s="20">
        <f t="shared" si="14"/>
        <v>315067.76427799999</v>
      </c>
    </row>
    <row r="32" spans="1:12" ht="24.75" customHeight="1">
      <c r="A32" s="9"/>
      <c r="B32" s="16"/>
      <c r="C32" s="16"/>
      <c r="D32" s="16"/>
      <c r="E32" s="3" t="s">
        <v>60</v>
      </c>
      <c r="F32" s="18">
        <f>B31-F31</f>
        <v>1352.2357220000122</v>
      </c>
      <c r="G32" s="6"/>
      <c r="H32" s="18"/>
      <c r="I32" s="18"/>
      <c r="J32" s="10"/>
      <c r="K32" s="10"/>
      <c r="L32" s="6">
        <f>D31-L31</f>
        <v>0.23572200001217425</v>
      </c>
    </row>
    <row r="38" spans="6:11">
      <c r="F38" s="21"/>
      <c r="H38" s="21"/>
      <c r="I38" s="21"/>
      <c r="J38" s="21"/>
      <c r="K38" s="21"/>
    </row>
  </sheetData>
  <mergeCells count="14">
    <mergeCell ref="A2:L2"/>
    <mergeCell ref="A4:D4"/>
    <mergeCell ref="E4:L4"/>
    <mergeCell ref="G5:K5"/>
    <mergeCell ref="H6:J6"/>
    <mergeCell ref="A5:A7"/>
    <mergeCell ref="B5:B7"/>
    <mergeCell ref="C5:C7"/>
    <mergeCell ref="D5:D7"/>
    <mergeCell ref="E5:E7"/>
    <mergeCell ref="F5:F7"/>
    <mergeCell ref="G6:G7"/>
    <mergeCell ref="K6:K7"/>
    <mergeCell ref="L5:L7"/>
  </mergeCells>
  <phoneticPr fontId="63" type="noConversion"/>
  <pageMargins left="0.70866141732283472" right="0.15748031496062992" top="0" bottom="0" header="0.31496062992125984" footer="0.31496062992125984"/>
  <pageSetup paperSize="9" scale="72" orientation="landscape" r:id="rId1"/>
  <headerFooter>
    <oddFooter>第 &amp;P 页，共 &amp;N 页</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FF00"/>
  </sheetPr>
  <dimension ref="A1:N69"/>
  <sheetViews>
    <sheetView workbookViewId="0">
      <pane ySplit="4" topLeftCell="A47" activePane="bottomLeft" state="frozen"/>
      <selection pane="bottomLeft" activeCell="D30" sqref="D30"/>
    </sheetView>
  </sheetViews>
  <sheetFormatPr defaultColWidth="9" defaultRowHeight="13.5"/>
  <cols>
    <col min="1" max="1" width="6.5" style="60" customWidth="1"/>
    <col min="2" max="2" width="33" style="92" customWidth="1"/>
    <col min="3" max="3" width="26.125" style="92" customWidth="1"/>
    <col min="4" max="4" width="41.875" style="62" customWidth="1"/>
    <col min="5" max="5" width="13.625" style="63" customWidth="1"/>
    <col min="6" max="6" width="14.375" style="93" customWidth="1"/>
    <col min="7" max="7" width="13.25" style="65" customWidth="1"/>
    <col min="8" max="8" width="36.875" style="92" customWidth="1"/>
    <col min="9" max="9" width="9" style="60" hidden="1" customWidth="1"/>
    <col min="10" max="10" width="9" style="60" customWidth="1"/>
    <col min="11" max="11" width="9.5" style="60" customWidth="1"/>
    <col min="12" max="12" width="10.5" style="60" customWidth="1"/>
    <col min="13" max="14" width="9" style="60" customWidth="1"/>
    <col min="15" max="255" width="9" style="60"/>
    <col min="256" max="256" width="8.75" style="60" customWidth="1"/>
    <col min="257" max="257" width="6.5" style="60" customWidth="1"/>
    <col min="258" max="258" width="21" style="60" customWidth="1"/>
    <col min="259" max="259" width="36" style="60" customWidth="1"/>
    <col min="260" max="260" width="14.875" style="60" customWidth="1"/>
    <col min="261" max="261" width="14.5" style="60" customWidth="1"/>
    <col min="262" max="262" width="15.5" style="60" customWidth="1"/>
    <col min="263" max="511" width="9" style="60"/>
    <col min="512" max="512" width="8.75" style="60" customWidth="1"/>
    <col min="513" max="513" width="6.5" style="60" customWidth="1"/>
    <col min="514" max="514" width="21" style="60" customWidth="1"/>
    <col min="515" max="515" width="36" style="60" customWidth="1"/>
    <col min="516" max="516" width="14.875" style="60" customWidth="1"/>
    <col min="517" max="517" width="14.5" style="60" customWidth="1"/>
    <col min="518" max="518" width="15.5" style="60" customWidth="1"/>
    <col min="519" max="767" width="9" style="60"/>
    <col min="768" max="768" width="8.75" style="60" customWidth="1"/>
    <col min="769" max="769" width="6.5" style="60" customWidth="1"/>
    <col min="770" max="770" width="21" style="60" customWidth="1"/>
    <col min="771" max="771" width="36" style="60" customWidth="1"/>
    <col min="772" max="772" width="14.875" style="60" customWidth="1"/>
    <col min="773" max="773" width="14.5" style="60" customWidth="1"/>
    <col min="774" max="774" width="15.5" style="60" customWidth="1"/>
    <col min="775" max="1023" width="9" style="60"/>
    <col min="1024" max="1024" width="8.75" style="60" customWidth="1"/>
    <col min="1025" max="1025" width="6.5" style="60" customWidth="1"/>
    <col min="1026" max="1026" width="21" style="60" customWidth="1"/>
    <col min="1027" max="1027" width="36" style="60" customWidth="1"/>
    <col min="1028" max="1028" width="14.875" style="60" customWidth="1"/>
    <col min="1029" max="1029" width="14.5" style="60" customWidth="1"/>
    <col min="1030" max="1030" width="15.5" style="60" customWidth="1"/>
    <col min="1031" max="1279" width="9" style="60"/>
    <col min="1280" max="1280" width="8.75" style="60" customWidth="1"/>
    <col min="1281" max="1281" width="6.5" style="60" customWidth="1"/>
    <col min="1282" max="1282" width="21" style="60" customWidth="1"/>
    <col min="1283" max="1283" width="36" style="60" customWidth="1"/>
    <col min="1284" max="1284" width="14.875" style="60" customWidth="1"/>
    <col min="1285" max="1285" width="14.5" style="60" customWidth="1"/>
    <col min="1286" max="1286" width="15.5" style="60" customWidth="1"/>
    <col min="1287" max="1535" width="9" style="60"/>
    <col min="1536" max="1536" width="8.75" style="60" customWidth="1"/>
    <col min="1537" max="1537" width="6.5" style="60" customWidth="1"/>
    <col min="1538" max="1538" width="21" style="60" customWidth="1"/>
    <col min="1539" max="1539" width="36" style="60" customWidth="1"/>
    <col min="1540" max="1540" width="14.875" style="60" customWidth="1"/>
    <col min="1541" max="1541" width="14.5" style="60" customWidth="1"/>
    <col min="1542" max="1542" width="15.5" style="60" customWidth="1"/>
    <col min="1543" max="1791" width="9" style="60"/>
    <col min="1792" max="1792" width="8.75" style="60" customWidth="1"/>
    <col min="1793" max="1793" width="6.5" style="60" customWidth="1"/>
    <col min="1794" max="1794" width="21" style="60" customWidth="1"/>
    <col min="1795" max="1795" width="36" style="60" customWidth="1"/>
    <col min="1796" max="1796" width="14.875" style="60" customWidth="1"/>
    <col min="1797" max="1797" width="14.5" style="60" customWidth="1"/>
    <col min="1798" max="1798" width="15.5" style="60" customWidth="1"/>
    <col min="1799" max="2047" width="9" style="60"/>
    <col min="2048" max="2048" width="8.75" style="60" customWidth="1"/>
    <col min="2049" max="2049" width="6.5" style="60" customWidth="1"/>
    <col min="2050" max="2050" width="21" style="60" customWidth="1"/>
    <col min="2051" max="2051" width="36" style="60" customWidth="1"/>
    <col min="2052" max="2052" width="14.875" style="60" customWidth="1"/>
    <col min="2053" max="2053" width="14.5" style="60" customWidth="1"/>
    <col min="2054" max="2054" width="15.5" style="60" customWidth="1"/>
    <col min="2055" max="2303" width="9" style="60"/>
    <col min="2304" max="2304" width="8.75" style="60" customWidth="1"/>
    <col min="2305" max="2305" width="6.5" style="60" customWidth="1"/>
    <col min="2306" max="2306" width="21" style="60" customWidth="1"/>
    <col min="2307" max="2307" width="36" style="60" customWidth="1"/>
    <col min="2308" max="2308" width="14.875" style="60" customWidth="1"/>
    <col min="2309" max="2309" width="14.5" style="60" customWidth="1"/>
    <col min="2310" max="2310" width="15.5" style="60" customWidth="1"/>
    <col min="2311" max="2559" width="9" style="60"/>
    <col min="2560" max="2560" width="8.75" style="60" customWidth="1"/>
    <col min="2561" max="2561" width="6.5" style="60" customWidth="1"/>
    <col min="2562" max="2562" width="21" style="60" customWidth="1"/>
    <col min="2563" max="2563" width="36" style="60" customWidth="1"/>
    <col min="2564" max="2564" width="14.875" style="60" customWidth="1"/>
    <col min="2565" max="2565" width="14.5" style="60" customWidth="1"/>
    <col min="2566" max="2566" width="15.5" style="60" customWidth="1"/>
    <col min="2567" max="2815" width="9" style="60"/>
    <col min="2816" max="2816" width="8.75" style="60" customWidth="1"/>
    <col min="2817" max="2817" width="6.5" style="60" customWidth="1"/>
    <col min="2818" max="2818" width="21" style="60" customWidth="1"/>
    <col min="2819" max="2819" width="36" style="60" customWidth="1"/>
    <col min="2820" max="2820" width="14.875" style="60" customWidth="1"/>
    <col min="2821" max="2821" width="14.5" style="60" customWidth="1"/>
    <col min="2822" max="2822" width="15.5" style="60" customWidth="1"/>
    <col min="2823" max="3071" width="9" style="60"/>
    <col min="3072" max="3072" width="8.75" style="60" customWidth="1"/>
    <col min="3073" max="3073" width="6.5" style="60" customWidth="1"/>
    <col min="3074" max="3074" width="21" style="60" customWidth="1"/>
    <col min="3075" max="3075" width="36" style="60" customWidth="1"/>
    <col min="3076" max="3076" width="14.875" style="60" customWidth="1"/>
    <col min="3077" max="3077" width="14.5" style="60" customWidth="1"/>
    <col min="3078" max="3078" width="15.5" style="60" customWidth="1"/>
    <col min="3079" max="3327" width="9" style="60"/>
    <col min="3328" max="3328" width="8.75" style="60" customWidth="1"/>
    <col min="3329" max="3329" width="6.5" style="60" customWidth="1"/>
    <col min="3330" max="3330" width="21" style="60" customWidth="1"/>
    <col min="3331" max="3331" width="36" style="60" customWidth="1"/>
    <col min="3332" max="3332" width="14.875" style="60" customWidth="1"/>
    <col min="3333" max="3333" width="14.5" style="60" customWidth="1"/>
    <col min="3334" max="3334" width="15.5" style="60" customWidth="1"/>
    <col min="3335" max="3583" width="9" style="60"/>
    <col min="3584" max="3584" width="8.75" style="60" customWidth="1"/>
    <col min="3585" max="3585" width="6.5" style="60" customWidth="1"/>
    <col min="3586" max="3586" width="21" style="60" customWidth="1"/>
    <col min="3587" max="3587" width="36" style="60" customWidth="1"/>
    <col min="3588" max="3588" width="14.875" style="60" customWidth="1"/>
    <col min="3589" max="3589" width="14.5" style="60" customWidth="1"/>
    <col min="3590" max="3590" width="15.5" style="60" customWidth="1"/>
    <col min="3591" max="3839" width="9" style="60"/>
    <col min="3840" max="3840" width="8.75" style="60" customWidth="1"/>
    <col min="3841" max="3841" width="6.5" style="60" customWidth="1"/>
    <col min="3842" max="3842" width="21" style="60" customWidth="1"/>
    <col min="3843" max="3843" width="36" style="60" customWidth="1"/>
    <col min="3844" max="3844" width="14.875" style="60" customWidth="1"/>
    <col min="3845" max="3845" width="14.5" style="60" customWidth="1"/>
    <col min="3846" max="3846" width="15.5" style="60" customWidth="1"/>
    <col min="3847" max="4095" width="9" style="60"/>
    <col min="4096" max="4096" width="8.75" style="60" customWidth="1"/>
    <col min="4097" max="4097" width="6.5" style="60" customWidth="1"/>
    <col min="4098" max="4098" width="21" style="60" customWidth="1"/>
    <col min="4099" max="4099" width="36" style="60" customWidth="1"/>
    <col min="4100" max="4100" width="14.875" style="60" customWidth="1"/>
    <col min="4101" max="4101" width="14.5" style="60" customWidth="1"/>
    <col min="4102" max="4102" width="15.5" style="60" customWidth="1"/>
    <col min="4103" max="4351" width="9" style="60"/>
    <col min="4352" max="4352" width="8.75" style="60" customWidth="1"/>
    <col min="4353" max="4353" width="6.5" style="60" customWidth="1"/>
    <col min="4354" max="4354" width="21" style="60" customWidth="1"/>
    <col min="4355" max="4355" width="36" style="60" customWidth="1"/>
    <col min="4356" max="4356" width="14.875" style="60" customWidth="1"/>
    <col min="4357" max="4357" width="14.5" style="60" customWidth="1"/>
    <col min="4358" max="4358" width="15.5" style="60" customWidth="1"/>
    <col min="4359" max="4607" width="9" style="60"/>
    <col min="4608" max="4608" width="8.75" style="60" customWidth="1"/>
    <col min="4609" max="4609" width="6.5" style="60" customWidth="1"/>
    <col min="4610" max="4610" width="21" style="60" customWidth="1"/>
    <col min="4611" max="4611" width="36" style="60" customWidth="1"/>
    <col min="4612" max="4612" width="14.875" style="60" customWidth="1"/>
    <col min="4613" max="4613" width="14.5" style="60" customWidth="1"/>
    <col min="4614" max="4614" width="15.5" style="60" customWidth="1"/>
    <col min="4615" max="4863" width="9" style="60"/>
    <col min="4864" max="4864" width="8.75" style="60" customWidth="1"/>
    <col min="4865" max="4865" width="6.5" style="60" customWidth="1"/>
    <col min="4866" max="4866" width="21" style="60" customWidth="1"/>
    <col min="4867" max="4867" width="36" style="60" customWidth="1"/>
    <col min="4868" max="4868" width="14.875" style="60" customWidth="1"/>
    <col min="4869" max="4869" width="14.5" style="60" customWidth="1"/>
    <col min="4870" max="4870" width="15.5" style="60" customWidth="1"/>
    <col min="4871" max="5119" width="9" style="60"/>
    <col min="5120" max="5120" width="8.75" style="60" customWidth="1"/>
    <col min="5121" max="5121" width="6.5" style="60" customWidth="1"/>
    <col min="5122" max="5122" width="21" style="60" customWidth="1"/>
    <col min="5123" max="5123" width="36" style="60" customWidth="1"/>
    <col min="5124" max="5124" width="14.875" style="60" customWidth="1"/>
    <col min="5125" max="5125" width="14.5" style="60" customWidth="1"/>
    <col min="5126" max="5126" width="15.5" style="60" customWidth="1"/>
    <col min="5127" max="5375" width="9" style="60"/>
    <col min="5376" max="5376" width="8.75" style="60" customWidth="1"/>
    <col min="5377" max="5377" width="6.5" style="60" customWidth="1"/>
    <col min="5378" max="5378" width="21" style="60" customWidth="1"/>
    <col min="5379" max="5379" width="36" style="60" customWidth="1"/>
    <col min="5380" max="5380" width="14.875" style="60" customWidth="1"/>
    <col min="5381" max="5381" width="14.5" style="60" customWidth="1"/>
    <col min="5382" max="5382" width="15.5" style="60" customWidth="1"/>
    <col min="5383" max="5631" width="9" style="60"/>
    <col min="5632" max="5632" width="8.75" style="60" customWidth="1"/>
    <col min="5633" max="5633" width="6.5" style="60" customWidth="1"/>
    <col min="5634" max="5634" width="21" style="60" customWidth="1"/>
    <col min="5635" max="5635" width="36" style="60" customWidth="1"/>
    <col min="5636" max="5636" width="14.875" style="60" customWidth="1"/>
    <col min="5637" max="5637" width="14.5" style="60" customWidth="1"/>
    <col min="5638" max="5638" width="15.5" style="60" customWidth="1"/>
    <col min="5639" max="5887" width="9" style="60"/>
    <col min="5888" max="5888" width="8.75" style="60" customWidth="1"/>
    <col min="5889" max="5889" width="6.5" style="60" customWidth="1"/>
    <col min="5890" max="5890" width="21" style="60" customWidth="1"/>
    <col min="5891" max="5891" width="36" style="60" customWidth="1"/>
    <col min="5892" max="5892" width="14.875" style="60" customWidth="1"/>
    <col min="5893" max="5893" width="14.5" style="60" customWidth="1"/>
    <col min="5894" max="5894" width="15.5" style="60" customWidth="1"/>
    <col min="5895" max="6143" width="9" style="60"/>
    <col min="6144" max="6144" width="8.75" style="60" customWidth="1"/>
    <col min="6145" max="6145" width="6.5" style="60" customWidth="1"/>
    <col min="6146" max="6146" width="21" style="60" customWidth="1"/>
    <col min="6147" max="6147" width="36" style="60" customWidth="1"/>
    <col min="6148" max="6148" width="14.875" style="60" customWidth="1"/>
    <col min="6149" max="6149" width="14.5" style="60" customWidth="1"/>
    <col min="6150" max="6150" width="15.5" style="60" customWidth="1"/>
    <col min="6151" max="6399" width="9" style="60"/>
    <col min="6400" max="6400" width="8.75" style="60" customWidth="1"/>
    <col min="6401" max="6401" width="6.5" style="60" customWidth="1"/>
    <col min="6402" max="6402" width="21" style="60" customWidth="1"/>
    <col min="6403" max="6403" width="36" style="60" customWidth="1"/>
    <col min="6404" max="6404" width="14.875" style="60" customWidth="1"/>
    <col min="6405" max="6405" width="14.5" style="60" customWidth="1"/>
    <col min="6406" max="6406" width="15.5" style="60" customWidth="1"/>
    <col min="6407" max="6655" width="9" style="60"/>
    <col min="6656" max="6656" width="8.75" style="60" customWidth="1"/>
    <col min="6657" max="6657" width="6.5" style="60" customWidth="1"/>
    <col min="6658" max="6658" width="21" style="60" customWidth="1"/>
    <col min="6659" max="6659" width="36" style="60" customWidth="1"/>
    <col min="6660" max="6660" width="14.875" style="60" customWidth="1"/>
    <col min="6661" max="6661" width="14.5" style="60" customWidth="1"/>
    <col min="6662" max="6662" width="15.5" style="60" customWidth="1"/>
    <col min="6663" max="6911" width="9" style="60"/>
    <col min="6912" max="6912" width="8.75" style="60" customWidth="1"/>
    <col min="6913" max="6913" width="6.5" style="60" customWidth="1"/>
    <col min="6914" max="6914" width="21" style="60" customWidth="1"/>
    <col min="6915" max="6915" width="36" style="60" customWidth="1"/>
    <col min="6916" max="6916" width="14.875" style="60" customWidth="1"/>
    <col min="6917" max="6917" width="14.5" style="60" customWidth="1"/>
    <col min="6918" max="6918" width="15.5" style="60" customWidth="1"/>
    <col min="6919" max="7167" width="9" style="60"/>
    <col min="7168" max="7168" width="8.75" style="60" customWidth="1"/>
    <col min="7169" max="7169" width="6.5" style="60" customWidth="1"/>
    <col min="7170" max="7170" width="21" style="60" customWidth="1"/>
    <col min="7171" max="7171" width="36" style="60" customWidth="1"/>
    <col min="7172" max="7172" width="14.875" style="60" customWidth="1"/>
    <col min="7173" max="7173" width="14.5" style="60" customWidth="1"/>
    <col min="7174" max="7174" width="15.5" style="60" customWidth="1"/>
    <col min="7175" max="7423" width="9" style="60"/>
    <col min="7424" max="7424" width="8.75" style="60" customWidth="1"/>
    <col min="7425" max="7425" width="6.5" style="60" customWidth="1"/>
    <col min="7426" max="7426" width="21" style="60" customWidth="1"/>
    <col min="7427" max="7427" width="36" style="60" customWidth="1"/>
    <col min="7428" max="7428" width="14.875" style="60" customWidth="1"/>
    <col min="7429" max="7429" width="14.5" style="60" customWidth="1"/>
    <col min="7430" max="7430" width="15.5" style="60" customWidth="1"/>
    <col min="7431" max="7679" width="9" style="60"/>
    <col min="7680" max="7680" width="8.75" style="60" customWidth="1"/>
    <col min="7681" max="7681" width="6.5" style="60" customWidth="1"/>
    <col min="7682" max="7682" width="21" style="60" customWidth="1"/>
    <col min="7683" max="7683" width="36" style="60" customWidth="1"/>
    <col min="7684" max="7684" width="14.875" style="60" customWidth="1"/>
    <col min="7685" max="7685" width="14.5" style="60" customWidth="1"/>
    <col min="7686" max="7686" width="15.5" style="60" customWidth="1"/>
    <col min="7687" max="7935" width="9" style="60"/>
    <col min="7936" max="7936" width="8.75" style="60" customWidth="1"/>
    <col min="7937" max="7937" width="6.5" style="60" customWidth="1"/>
    <col min="7938" max="7938" width="21" style="60" customWidth="1"/>
    <col min="7939" max="7939" width="36" style="60" customWidth="1"/>
    <col min="7940" max="7940" width="14.875" style="60" customWidth="1"/>
    <col min="7941" max="7941" width="14.5" style="60" customWidth="1"/>
    <col min="7942" max="7942" width="15.5" style="60" customWidth="1"/>
    <col min="7943" max="8191" width="9" style="60"/>
    <col min="8192" max="8192" width="8.75" style="60" customWidth="1"/>
    <col min="8193" max="8193" width="6.5" style="60" customWidth="1"/>
    <col min="8194" max="8194" width="21" style="60" customWidth="1"/>
    <col min="8195" max="8195" width="36" style="60" customWidth="1"/>
    <col min="8196" max="8196" width="14.875" style="60" customWidth="1"/>
    <col min="8197" max="8197" width="14.5" style="60" customWidth="1"/>
    <col min="8198" max="8198" width="15.5" style="60" customWidth="1"/>
    <col min="8199" max="8447" width="9" style="60"/>
    <col min="8448" max="8448" width="8.75" style="60" customWidth="1"/>
    <col min="8449" max="8449" width="6.5" style="60" customWidth="1"/>
    <col min="8450" max="8450" width="21" style="60" customWidth="1"/>
    <col min="8451" max="8451" width="36" style="60" customWidth="1"/>
    <col min="8452" max="8452" width="14.875" style="60" customWidth="1"/>
    <col min="8453" max="8453" width="14.5" style="60" customWidth="1"/>
    <col min="8454" max="8454" width="15.5" style="60" customWidth="1"/>
    <col min="8455" max="8703" width="9" style="60"/>
    <col min="8704" max="8704" width="8.75" style="60" customWidth="1"/>
    <col min="8705" max="8705" width="6.5" style="60" customWidth="1"/>
    <col min="8706" max="8706" width="21" style="60" customWidth="1"/>
    <col min="8707" max="8707" width="36" style="60" customWidth="1"/>
    <col min="8708" max="8708" width="14.875" style="60" customWidth="1"/>
    <col min="8709" max="8709" width="14.5" style="60" customWidth="1"/>
    <col min="8710" max="8710" width="15.5" style="60" customWidth="1"/>
    <col min="8711" max="8959" width="9" style="60"/>
    <col min="8960" max="8960" width="8.75" style="60" customWidth="1"/>
    <col min="8961" max="8961" width="6.5" style="60" customWidth="1"/>
    <col min="8962" max="8962" width="21" style="60" customWidth="1"/>
    <col min="8963" max="8963" width="36" style="60" customWidth="1"/>
    <col min="8964" max="8964" width="14.875" style="60" customWidth="1"/>
    <col min="8965" max="8965" width="14.5" style="60" customWidth="1"/>
    <col min="8966" max="8966" width="15.5" style="60" customWidth="1"/>
    <col min="8967" max="9215" width="9" style="60"/>
    <col min="9216" max="9216" width="8.75" style="60" customWidth="1"/>
    <col min="9217" max="9217" width="6.5" style="60" customWidth="1"/>
    <col min="9218" max="9218" width="21" style="60" customWidth="1"/>
    <col min="9219" max="9219" width="36" style="60" customWidth="1"/>
    <col min="9220" max="9220" width="14.875" style="60" customWidth="1"/>
    <col min="9221" max="9221" width="14.5" style="60" customWidth="1"/>
    <col min="9222" max="9222" width="15.5" style="60" customWidth="1"/>
    <col min="9223" max="9471" width="9" style="60"/>
    <col min="9472" max="9472" width="8.75" style="60" customWidth="1"/>
    <col min="9473" max="9473" width="6.5" style="60" customWidth="1"/>
    <col min="9474" max="9474" width="21" style="60" customWidth="1"/>
    <col min="9475" max="9475" width="36" style="60" customWidth="1"/>
    <col min="9476" max="9476" width="14.875" style="60" customWidth="1"/>
    <col min="9477" max="9477" width="14.5" style="60" customWidth="1"/>
    <col min="9478" max="9478" width="15.5" style="60" customWidth="1"/>
    <col min="9479" max="9727" width="9" style="60"/>
    <col min="9728" max="9728" width="8.75" style="60" customWidth="1"/>
    <col min="9729" max="9729" width="6.5" style="60" customWidth="1"/>
    <col min="9730" max="9730" width="21" style="60" customWidth="1"/>
    <col min="9731" max="9731" width="36" style="60" customWidth="1"/>
    <col min="9732" max="9732" width="14.875" style="60" customWidth="1"/>
    <col min="9733" max="9733" width="14.5" style="60" customWidth="1"/>
    <col min="9734" max="9734" width="15.5" style="60" customWidth="1"/>
    <col min="9735" max="9983" width="9" style="60"/>
    <col min="9984" max="9984" width="8.75" style="60" customWidth="1"/>
    <col min="9985" max="9985" width="6.5" style="60" customWidth="1"/>
    <col min="9986" max="9986" width="21" style="60" customWidth="1"/>
    <col min="9987" max="9987" width="36" style="60" customWidth="1"/>
    <col min="9988" max="9988" width="14.875" style="60" customWidth="1"/>
    <col min="9989" max="9989" width="14.5" style="60" customWidth="1"/>
    <col min="9990" max="9990" width="15.5" style="60" customWidth="1"/>
    <col min="9991" max="10239" width="9" style="60"/>
    <col min="10240" max="10240" width="8.75" style="60" customWidth="1"/>
    <col min="10241" max="10241" width="6.5" style="60" customWidth="1"/>
    <col min="10242" max="10242" width="21" style="60" customWidth="1"/>
    <col min="10243" max="10243" width="36" style="60" customWidth="1"/>
    <col min="10244" max="10244" width="14.875" style="60" customWidth="1"/>
    <col min="10245" max="10245" width="14.5" style="60" customWidth="1"/>
    <col min="10246" max="10246" width="15.5" style="60" customWidth="1"/>
    <col min="10247" max="10495" width="9" style="60"/>
    <col min="10496" max="10496" width="8.75" style="60" customWidth="1"/>
    <col min="10497" max="10497" width="6.5" style="60" customWidth="1"/>
    <col min="10498" max="10498" width="21" style="60" customWidth="1"/>
    <col min="10499" max="10499" width="36" style="60" customWidth="1"/>
    <col min="10500" max="10500" width="14.875" style="60" customWidth="1"/>
    <col min="10501" max="10501" width="14.5" style="60" customWidth="1"/>
    <col min="10502" max="10502" width="15.5" style="60" customWidth="1"/>
    <col min="10503" max="10751" width="9" style="60"/>
    <col min="10752" max="10752" width="8.75" style="60" customWidth="1"/>
    <col min="10753" max="10753" width="6.5" style="60" customWidth="1"/>
    <col min="10754" max="10754" width="21" style="60" customWidth="1"/>
    <col min="10755" max="10755" width="36" style="60" customWidth="1"/>
    <col min="10756" max="10756" width="14.875" style="60" customWidth="1"/>
    <col min="10757" max="10757" width="14.5" style="60" customWidth="1"/>
    <col min="10758" max="10758" width="15.5" style="60" customWidth="1"/>
    <col min="10759" max="11007" width="9" style="60"/>
    <col min="11008" max="11008" width="8.75" style="60" customWidth="1"/>
    <col min="11009" max="11009" width="6.5" style="60" customWidth="1"/>
    <col min="11010" max="11010" width="21" style="60" customWidth="1"/>
    <col min="11011" max="11011" width="36" style="60" customWidth="1"/>
    <col min="11012" max="11012" width="14.875" style="60" customWidth="1"/>
    <col min="11013" max="11013" width="14.5" style="60" customWidth="1"/>
    <col min="11014" max="11014" width="15.5" style="60" customWidth="1"/>
    <col min="11015" max="11263" width="9" style="60"/>
    <col min="11264" max="11264" width="8.75" style="60" customWidth="1"/>
    <col min="11265" max="11265" width="6.5" style="60" customWidth="1"/>
    <col min="11266" max="11266" width="21" style="60" customWidth="1"/>
    <col min="11267" max="11267" width="36" style="60" customWidth="1"/>
    <col min="11268" max="11268" width="14.875" style="60" customWidth="1"/>
    <col min="11269" max="11269" width="14.5" style="60" customWidth="1"/>
    <col min="11270" max="11270" width="15.5" style="60" customWidth="1"/>
    <col min="11271" max="11519" width="9" style="60"/>
    <col min="11520" max="11520" width="8.75" style="60" customWidth="1"/>
    <col min="11521" max="11521" width="6.5" style="60" customWidth="1"/>
    <col min="11522" max="11522" width="21" style="60" customWidth="1"/>
    <col min="11523" max="11523" width="36" style="60" customWidth="1"/>
    <col min="11524" max="11524" width="14.875" style="60" customWidth="1"/>
    <col min="11525" max="11525" width="14.5" style="60" customWidth="1"/>
    <col min="11526" max="11526" width="15.5" style="60" customWidth="1"/>
    <col min="11527" max="11775" width="9" style="60"/>
    <col min="11776" max="11776" width="8.75" style="60" customWidth="1"/>
    <col min="11777" max="11777" width="6.5" style="60" customWidth="1"/>
    <col min="11778" max="11778" width="21" style="60" customWidth="1"/>
    <col min="11779" max="11779" width="36" style="60" customWidth="1"/>
    <col min="11780" max="11780" width="14.875" style="60" customWidth="1"/>
    <col min="11781" max="11781" width="14.5" style="60" customWidth="1"/>
    <col min="11782" max="11782" width="15.5" style="60" customWidth="1"/>
    <col min="11783" max="12031" width="9" style="60"/>
    <col min="12032" max="12032" width="8.75" style="60" customWidth="1"/>
    <col min="12033" max="12033" width="6.5" style="60" customWidth="1"/>
    <col min="12034" max="12034" width="21" style="60" customWidth="1"/>
    <col min="12035" max="12035" width="36" style="60" customWidth="1"/>
    <col min="12036" max="12036" width="14.875" style="60" customWidth="1"/>
    <col min="12037" max="12037" width="14.5" style="60" customWidth="1"/>
    <col min="12038" max="12038" width="15.5" style="60" customWidth="1"/>
    <col min="12039" max="12287" width="9" style="60"/>
    <col min="12288" max="12288" width="8.75" style="60" customWidth="1"/>
    <col min="12289" max="12289" width="6.5" style="60" customWidth="1"/>
    <col min="12290" max="12290" width="21" style="60" customWidth="1"/>
    <col min="12291" max="12291" width="36" style="60" customWidth="1"/>
    <col min="12292" max="12292" width="14.875" style="60" customWidth="1"/>
    <col min="12293" max="12293" width="14.5" style="60" customWidth="1"/>
    <col min="12294" max="12294" width="15.5" style="60" customWidth="1"/>
    <col min="12295" max="12543" width="9" style="60"/>
    <col min="12544" max="12544" width="8.75" style="60" customWidth="1"/>
    <col min="12545" max="12545" width="6.5" style="60" customWidth="1"/>
    <col min="12546" max="12546" width="21" style="60" customWidth="1"/>
    <col min="12547" max="12547" width="36" style="60" customWidth="1"/>
    <col min="12548" max="12548" width="14.875" style="60" customWidth="1"/>
    <col min="12549" max="12549" width="14.5" style="60" customWidth="1"/>
    <col min="12550" max="12550" width="15.5" style="60" customWidth="1"/>
    <col min="12551" max="12799" width="9" style="60"/>
    <col min="12800" max="12800" width="8.75" style="60" customWidth="1"/>
    <col min="12801" max="12801" width="6.5" style="60" customWidth="1"/>
    <col min="12802" max="12802" width="21" style="60" customWidth="1"/>
    <col min="12803" max="12803" width="36" style="60" customWidth="1"/>
    <col min="12804" max="12804" width="14.875" style="60" customWidth="1"/>
    <col min="12805" max="12805" width="14.5" style="60" customWidth="1"/>
    <col min="12806" max="12806" width="15.5" style="60" customWidth="1"/>
    <col min="12807" max="13055" width="9" style="60"/>
    <col min="13056" max="13056" width="8.75" style="60" customWidth="1"/>
    <col min="13057" max="13057" width="6.5" style="60" customWidth="1"/>
    <col min="13058" max="13058" width="21" style="60" customWidth="1"/>
    <col min="13059" max="13059" width="36" style="60" customWidth="1"/>
    <col min="13060" max="13060" width="14.875" style="60" customWidth="1"/>
    <col min="13061" max="13061" width="14.5" style="60" customWidth="1"/>
    <col min="13062" max="13062" width="15.5" style="60" customWidth="1"/>
    <col min="13063" max="13311" width="9" style="60"/>
    <col min="13312" max="13312" width="8.75" style="60" customWidth="1"/>
    <col min="13313" max="13313" width="6.5" style="60" customWidth="1"/>
    <col min="13314" max="13314" width="21" style="60" customWidth="1"/>
    <col min="13315" max="13315" width="36" style="60" customWidth="1"/>
    <col min="13316" max="13316" width="14.875" style="60" customWidth="1"/>
    <col min="13317" max="13317" width="14.5" style="60" customWidth="1"/>
    <col min="13318" max="13318" width="15.5" style="60" customWidth="1"/>
    <col min="13319" max="13567" width="9" style="60"/>
    <col min="13568" max="13568" width="8.75" style="60" customWidth="1"/>
    <col min="13569" max="13569" width="6.5" style="60" customWidth="1"/>
    <col min="13570" max="13570" width="21" style="60" customWidth="1"/>
    <col min="13571" max="13571" width="36" style="60" customWidth="1"/>
    <col min="13572" max="13572" width="14.875" style="60" customWidth="1"/>
    <col min="13573" max="13573" width="14.5" style="60" customWidth="1"/>
    <col min="13574" max="13574" width="15.5" style="60" customWidth="1"/>
    <col min="13575" max="13823" width="9" style="60"/>
    <col min="13824" max="13824" width="8.75" style="60" customWidth="1"/>
    <col min="13825" max="13825" width="6.5" style="60" customWidth="1"/>
    <col min="13826" max="13826" width="21" style="60" customWidth="1"/>
    <col min="13827" max="13827" width="36" style="60" customWidth="1"/>
    <col min="13828" max="13828" width="14.875" style="60" customWidth="1"/>
    <col min="13829" max="13829" width="14.5" style="60" customWidth="1"/>
    <col min="13830" max="13830" width="15.5" style="60" customWidth="1"/>
    <col min="13831" max="14079" width="9" style="60"/>
    <col min="14080" max="14080" width="8.75" style="60" customWidth="1"/>
    <col min="14081" max="14081" width="6.5" style="60" customWidth="1"/>
    <col min="14082" max="14082" width="21" style="60" customWidth="1"/>
    <col min="14083" max="14083" width="36" style="60" customWidth="1"/>
    <col min="14084" max="14084" width="14.875" style="60" customWidth="1"/>
    <col min="14085" max="14085" width="14.5" style="60" customWidth="1"/>
    <col min="14086" max="14086" width="15.5" style="60" customWidth="1"/>
    <col min="14087" max="14335" width="9" style="60"/>
    <col min="14336" max="14336" width="8.75" style="60" customWidth="1"/>
    <col min="14337" max="14337" width="6.5" style="60" customWidth="1"/>
    <col min="14338" max="14338" width="21" style="60" customWidth="1"/>
    <col min="14339" max="14339" width="36" style="60" customWidth="1"/>
    <col min="14340" max="14340" width="14.875" style="60" customWidth="1"/>
    <col min="14341" max="14341" width="14.5" style="60" customWidth="1"/>
    <col min="14342" max="14342" width="15.5" style="60" customWidth="1"/>
    <col min="14343" max="14591" width="9" style="60"/>
    <col min="14592" max="14592" width="8.75" style="60" customWidth="1"/>
    <col min="14593" max="14593" width="6.5" style="60" customWidth="1"/>
    <col min="14594" max="14594" width="21" style="60" customWidth="1"/>
    <col min="14595" max="14595" width="36" style="60" customWidth="1"/>
    <col min="14596" max="14596" width="14.875" style="60" customWidth="1"/>
    <col min="14597" max="14597" width="14.5" style="60" customWidth="1"/>
    <col min="14598" max="14598" width="15.5" style="60" customWidth="1"/>
    <col min="14599" max="14847" width="9" style="60"/>
    <col min="14848" max="14848" width="8.75" style="60" customWidth="1"/>
    <col min="14849" max="14849" width="6.5" style="60" customWidth="1"/>
    <col min="14850" max="14850" width="21" style="60" customWidth="1"/>
    <col min="14851" max="14851" width="36" style="60" customWidth="1"/>
    <col min="14852" max="14852" width="14.875" style="60" customWidth="1"/>
    <col min="14853" max="14853" width="14.5" style="60" customWidth="1"/>
    <col min="14854" max="14854" width="15.5" style="60" customWidth="1"/>
    <col min="14855" max="15103" width="9" style="60"/>
    <col min="15104" max="15104" width="8.75" style="60" customWidth="1"/>
    <col min="15105" max="15105" width="6.5" style="60" customWidth="1"/>
    <col min="15106" max="15106" width="21" style="60" customWidth="1"/>
    <col min="15107" max="15107" width="36" style="60" customWidth="1"/>
    <col min="15108" max="15108" width="14.875" style="60" customWidth="1"/>
    <col min="15109" max="15109" width="14.5" style="60" customWidth="1"/>
    <col min="15110" max="15110" width="15.5" style="60" customWidth="1"/>
    <col min="15111" max="15359" width="9" style="60"/>
    <col min="15360" max="15360" width="8.75" style="60" customWidth="1"/>
    <col min="15361" max="15361" width="6.5" style="60" customWidth="1"/>
    <col min="15362" max="15362" width="21" style="60" customWidth="1"/>
    <col min="15363" max="15363" width="36" style="60" customWidth="1"/>
    <col min="15364" max="15364" width="14.875" style="60" customWidth="1"/>
    <col min="15365" max="15365" width="14.5" style="60" customWidth="1"/>
    <col min="15366" max="15366" width="15.5" style="60" customWidth="1"/>
    <col min="15367" max="15615" width="9" style="60"/>
    <col min="15616" max="15616" width="8.75" style="60" customWidth="1"/>
    <col min="15617" max="15617" width="6.5" style="60" customWidth="1"/>
    <col min="15618" max="15618" width="21" style="60" customWidth="1"/>
    <col min="15619" max="15619" width="36" style="60" customWidth="1"/>
    <col min="15620" max="15620" width="14.875" style="60" customWidth="1"/>
    <col min="15621" max="15621" width="14.5" style="60" customWidth="1"/>
    <col min="15622" max="15622" width="15.5" style="60" customWidth="1"/>
    <col min="15623" max="15871" width="9" style="60"/>
    <col min="15872" max="15872" width="8.75" style="60" customWidth="1"/>
    <col min="15873" max="15873" width="6.5" style="60" customWidth="1"/>
    <col min="15874" max="15874" width="21" style="60" customWidth="1"/>
    <col min="15875" max="15875" width="36" style="60" customWidth="1"/>
    <col min="15876" max="15876" width="14.875" style="60" customWidth="1"/>
    <col min="15877" max="15877" width="14.5" style="60" customWidth="1"/>
    <col min="15878" max="15878" width="15.5" style="60" customWidth="1"/>
    <col min="15879" max="16127" width="9" style="60"/>
    <col min="16128" max="16128" width="8.75" style="60" customWidth="1"/>
    <col min="16129" max="16129" width="6.5" style="60" customWidth="1"/>
    <col min="16130" max="16130" width="21" style="60" customWidth="1"/>
    <col min="16131" max="16131" width="36" style="60" customWidth="1"/>
    <col min="16132" max="16132" width="14.875" style="60" customWidth="1"/>
    <col min="16133" max="16133" width="14.5" style="60" customWidth="1"/>
    <col min="16134" max="16134" width="15.5" style="60" customWidth="1"/>
    <col min="16135" max="16384" width="9" style="60"/>
  </cols>
  <sheetData>
    <row r="1" spans="1:9">
      <c r="A1" s="60" t="s">
        <v>91</v>
      </c>
    </row>
    <row r="2" spans="1:9" ht="25.5">
      <c r="A2" s="150" t="s">
        <v>328</v>
      </c>
      <c r="B2" s="150"/>
      <c r="C2" s="150"/>
      <c r="D2" s="150"/>
      <c r="E2" s="150"/>
      <c r="F2" s="150"/>
      <c r="G2" s="150"/>
      <c r="H2" s="150"/>
    </row>
    <row r="3" spans="1:9" ht="18" customHeight="1">
      <c r="G3" s="151" t="s">
        <v>1</v>
      </c>
      <c r="H3" s="151"/>
    </row>
    <row r="4" spans="1:9" ht="30" customHeight="1">
      <c r="A4" s="66" t="s">
        <v>62</v>
      </c>
      <c r="B4" s="66" t="s">
        <v>92</v>
      </c>
      <c r="C4" s="66" t="s">
        <v>64</v>
      </c>
      <c r="D4" s="68" t="s">
        <v>4</v>
      </c>
      <c r="E4" s="66" t="s">
        <v>65</v>
      </c>
      <c r="F4" s="94" t="s">
        <v>6</v>
      </c>
      <c r="G4" s="68" t="s">
        <v>7</v>
      </c>
      <c r="H4" s="66" t="s">
        <v>66</v>
      </c>
    </row>
    <row r="5" spans="1:9" ht="36" hidden="1" customHeight="1">
      <c r="A5" s="66">
        <v>1</v>
      </c>
      <c r="B5" s="66" t="s">
        <v>152</v>
      </c>
      <c r="C5" s="67" t="s">
        <v>128</v>
      </c>
      <c r="D5" s="68" t="s">
        <v>153</v>
      </c>
      <c r="E5" s="81">
        <v>110</v>
      </c>
      <c r="F5" s="82">
        <v>-33.200000000000003</v>
      </c>
      <c r="G5" s="89">
        <f t="shared" ref="G5:G35" si="0">E5+F5</f>
        <v>76.8</v>
      </c>
      <c r="H5" s="22" t="s">
        <v>352</v>
      </c>
      <c r="I5" s="60" t="s">
        <v>578</v>
      </c>
    </row>
    <row r="6" spans="1:9" ht="30" hidden="1" customHeight="1">
      <c r="A6" s="66">
        <v>2</v>
      </c>
      <c r="B6" s="66" t="s">
        <v>152</v>
      </c>
      <c r="C6" s="67" t="s">
        <v>134</v>
      </c>
      <c r="D6" s="68" t="s">
        <v>154</v>
      </c>
      <c r="E6" s="81">
        <v>16</v>
      </c>
      <c r="F6" s="82">
        <v>-10</v>
      </c>
      <c r="G6" s="89">
        <f t="shared" si="0"/>
        <v>6</v>
      </c>
      <c r="H6" s="154" t="s">
        <v>334</v>
      </c>
      <c r="I6" s="60" t="s">
        <v>578</v>
      </c>
    </row>
    <row r="7" spans="1:9" ht="29.25" customHeight="1">
      <c r="A7" s="66">
        <v>3</v>
      </c>
      <c r="B7" s="66" t="s">
        <v>152</v>
      </c>
      <c r="C7" s="67" t="s">
        <v>134</v>
      </c>
      <c r="D7" s="68" t="s">
        <v>155</v>
      </c>
      <c r="E7" s="81">
        <v>13</v>
      </c>
      <c r="F7" s="82">
        <v>10</v>
      </c>
      <c r="G7" s="89">
        <f t="shared" si="0"/>
        <v>23</v>
      </c>
      <c r="H7" s="155"/>
      <c r="I7" s="60" t="s">
        <v>578</v>
      </c>
    </row>
    <row r="8" spans="1:9" ht="24.95" hidden="1" customHeight="1">
      <c r="A8" s="66">
        <v>4</v>
      </c>
      <c r="B8" s="78" t="s">
        <v>152</v>
      </c>
      <c r="C8" s="78" t="s">
        <v>134</v>
      </c>
      <c r="D8" s="74" t="s">
        <v>501</v>
      </c>
      <c r="E8" s="130">
        <v>80</v>
      </c>
      <c r="F8" s="131">
        <v>-8</v>
      </c>
      <c r="G8" s="79">
        <f t="shared" si="0"/>
        <v>72</v>
      </c>
      <c r="H8" s="80" t="s">
        <v>522</v>
      </c>
      <c r="I8" s="60" t="s">
        <v>578</v>
      </c>
    </row>
    <row r="9" spans="1:9" ht="24.95" hidden="1" customHeight="1">
      <c r="A9" s="66">
        <v>5</v>
      </c>
      <c r="B9" s="78" t="s">
        <v>152</v>
      </c>
      <c r="C9" s="78" t="s">
        <v>134</v>
      </c>
      <c r="D9" s="74" t="s">
        <v>502</v>
      </c>
      <c r="E9" s="130">
        <v>70</v>
      </c>
      <c r="F9" s="131">
        <v>-7</v>
      </c>
      <c r="G9" s="79">
        <f t="shared" si="0"/>
        <v>63</v>
      </c>
      <c r="H9" s="80" t="s">
        <v>520</v>
      </c>
      <c r="I9" s="60" t="s">
        <v>578</v>
      </c>
    </row>
    <row r="10" spans="1:9" ht="24.95" hidden="1" customHeight="1">
      <c r="A10" s="66">
        <v>6</v>
      </c>
      <c r="B10" s="74" t="s">
        <v>152</v>
      </c>
      <c r="C10" s="78" t="s">
        <v>445</v>
      </c>
      <c r="D10" s="74" t="s">
        <v>503</v>
      </c>
      <c r="E10" s="130">
        <v>50</v>
      </c>
      <c r="F10" s="131">
        <v>-5</v>
      </c>
      <c r="G10" s="79">
        <f t="shared" si="0"/>
        <v>45</v>
      </c>
      <c r="H10" s="80" t="s">
        <v>522</v>
      </c>
      <c r="I10" s="60" t="s">
        <v>578</v>
      </c>
    </row>
    <row r="11" spans="1:9" ht="24.95" hidden="1" customHeight="1">
      <c r="A11" s="66">
        <v>7</v>
      </c>
      <c r="B11" s="74" t="s">
        <v>152</v>
      </c>
      <c r="C11" s="78" t="s">
        <v>448</v>
      </c>
      <c r="D11" s="74" t="s">
        <v>504</v>
      </c>
      <c r="E11" s="130">
        <v>120</v>
      </c>
      <c r="F11" s="131">
        <v>-12</v>
      </c>
      <c r="G11" s="79">
        <f t="shared" si="0"/>
        <v>108</v>
      </c>
      <c r="H11" s="80" t="s">
        <v>522</v>
      </c>
      <c r="I11" s="60" t="s">
        <v>578</v>
      </c>
    </row>
    <row r="12" spans="1:9" ht="36" hidden="1" customHeight="1">
      <c r="A12" s="66">
        <v>8</v>
      </c>
      <c r="B12" s="74" t="s">
        <v>152</v>
      </c>
      <c r="C12" s="78" t="s">
        <v>448</v>
      </c>
      <c r="D12" s="74" t="s">
        <v>505</v>
      </c>
      <c r="E12" s="130">
        <v>40</v>
      </c>
      <c r="F12" s="131">
        <v>-4</v>
      </c>
      <c r="G12" s="79">
        <f t="shared" si="0"/>
        <v>36</v>
      </c>
      <c r="H12" s="80" t="s">
        <v>522</v>
      </c>
      <c r="I12" s="60" t="s">
        <v>578</v>
      </c>
    </row>
    <row r="13" spans="1:9" ht="24.95" hidden="1" customHeight="1">
      <c r="A13" s="66">
        <v>9</v>
      </c>
      <c r="B13" s="74" t="s">
        <v>152</v>
      </c>
      <c r="C13" s="78" t="s">
        <v>506</v>
      </c>
      <c r="D13" s="74" t="s">
        <v>507</v>
      </c>
      <c r="E13" s="130">
        <v>120</v>
      </c>
      <c r="F13" s="131">
        <v>-40</v>
      </c>
      <c r="G13" s="79">
        <f t="shared" si="0"/>
        <v>80</v>
      </c>
      <c r="H13" s="80" t="s">
        <v>522</v>
      </c>
      <c r="I13" s="60" t="s">
        <v>578</v>
      </c>
    </row>
    <row r="14" spans="1:9" ht="24.95" hidden="1" customHeight="1">
      <c r="A14" s="66">
        <v>10</v>
      </c>
      <c r="B14" s="78" t="s">
        <v>152</v>
      </c>
      <c r="C14" s="78" t="s">
        <v>428</v>
      </c>
      <c r="D14" s="74" t="s">
        <v>495</v>
      </c>
      <c r="E14" s="130">
        <v>160</v>
      </c>
      <c r="F14" s="131">
        <v>-20</v>
      </c>
      <c r="G14" s="79">
        <f t="shared" si="0"/>
        <v>140</v>
      </c>
      <c r="H14" s="80" t="s">
        <v>523</v>
      </c>
      <c r="I14" s="60" t="s">
        <v>578</v>
      </c>
    </row>
    <row r="15" spans="1:9" ht="24.95" hidden="1" customHeight="1">
      <c r="A15" s="66">
        <v>11</v>
      </c>
      <c r="B15" s="78" t="s">
        <v>152</v>
      </c>
      <c r="C15" s="78" t="s">
        <v>496</v>
      </c>
      <c r="D15" s="74" t="s">
        <v>497</v>
      </c>
      <c r="E15" s="130">
        <v>48</v>
      </c>
      <c r="F15" s="131">
        <v>-4.8</v>
      </c>
      <c r="G15" s="79">
        <f t="shared" si="0"/>
        <v>43.2</v>
      </c>
      <c r="H15" s="80" t="s">
        <v>522</v>
      </c>
      <c r="I15" s="60" t="s">
        <v>578</v>
      </c>
    </row>
    <row r="16" spans="1:9" ht="24.95" hidden="1" customHeight="1">
      <c r="A16" s="66">
        <v>12</v>
      </c>
      <c r="B16" s="78" t="s">
        <v>152</v>
      </c>
      <c r="C16" s="78" t="s">
        <v>439</v>
      </c>
      <c r="D16" s="74" t="s">
        <v>498</v>
      </c>
      <c r="E16" s="130">
        <v>40</v>
      </c>
      <c r="F16" s="131">
        <v>-4</v>
      </c>
      <c r="G16" s="79">
        <f t="shared" si="0"/>
        <v>36</v>
      </c>
      <c r="H16" s="80" t="s">
        <v>522</v>
      </c>
      <c r="I16" s="60" t="s">
        <v>578</v>
      </c>
    </row>
    <row r="17" spans="1:9" ht="24.95" hidden="1" customHeight="1">
      <c r="A17" s="66">
        <v>13</v>
      </c>
      <c r="B17" s="78" t="s">
        <v>152</v>
      </c>
      <c r="C17" s="78" t="s">
        <v>442</v>
      </c>
      <c r="D17" s="74" t="s">
        <v>499</v>
      </c>
      <c r="E17" s="130">
        <v>600</v>
      </c>
      <c r="F17" s="131">
        <v>-60</v>
      </c>
      <c r="G17" s="79">
        <f t="shared" si="0"/>
        <v>540</v>
      </c>
      <c r="H17" s="80" t="s">
        <v>522</v>
      </c>
      <c r="I17" s="60" t="s">
        <v>578</v>
      </c>
    </row>
    <row r="18" spans="1:9" ht="24.95" hidden="1" customHeight="1">
      <c r="A18" s="66">
        <v>14</v>
      </c>
      <c r="B18" s="78" t="s">
        <v>152</v>
      </c>
      <c r="C18" s="78" t="s">
        <v>442</v>
      </c>
      <c r="D18" s="74" t="s">
        <v>500</v>
      </c>
      <c r="E18" s="130">
        <v>600</v>
      </c>
      <c r="F18" s="131">
        <v>-60</v>
      </c>
      <c r="G18" s="79">
        <f t="shared" si="0"/>
        <v>540</v>
      </c>
      <c r="H18" s="80" t="s">
        <v>522</v>
      </c>
      <c r="I18" s="60" t="s">
        <v>578</v>
      </c>
    </row>
    <row r="19" spans="1:9" ht="45" hidden="1" customHeight="1">
      <c r="A19" s="66">
        <v>15</v>
      </c>
      <c r="B19" s="73" t="s">
        <v>152</v>
      </c>
      <c r="C19" s="73" t="s">
        <v>325</v>
      </c>
      <c r="D19" s="73" t="s">
        <v>355</v>
      </c>
      <c r="E19" s="79">
        <v>6.7</v>
      </c>
      <c r="F19" s="79">
        <v>-0.755355</v>
      </c>
      <c r="G19" s="79">
        <f t="shared" si="0"/>
        <v>5.9446450000000004</v>
      </c>
      <c r="H19" s="80" t="s">
        <v>339</v>
      </c>
      <c r="I19" s="60" t="s">
        <v>578</v>
      </c>
    </row>
    <row r="20" spans="1:9" ht="33.75" hidden="1" customHeight="1">
      <c r="A20" s="66">
        <v>16</v>
      </c>
      <c r="B20" s="68" t="s">
        <v>152</v>
      </c>
      <c r="C20" s="66" t="s">
        <v>206</v>
      </c>
      <c r="D20" s="68" t="s">
        <v>358</v>
      </c>
      <c r="E20" s="81">
        <v>55</v>
      </c>
      <c r="F20" s="82">
        <v>-40.5</v>
      </c>
      <c r="G20" s="89">
        <f t="shared" si="0"/>
        <v>14.5</v>
      </c>
      <c r="H20" s="22" t="s">
        <v>340</v>
      </c>
      <c r="I20" s="60" t="s">
        <v>579</v>
      </c>
    </row>
    <row r="21" spans="1:9" ht="24.95" hidden="1" customHeight="1">
      <c r="A21" s="66">
        <v>17</v>
      </c>
      <c r="B21" s="74" t="s">
        <v>152</v>
      </c>
      <c r="C21" s="78" t="s">
        <v>424</v>
      </c>
      <c r="D21" s="74" t="s">
        <v>489</v>
      </c>
      <c r="E21" s="130">
        <v>38</v>
      </c>
      <c r="F21" s="131">
        <v>-3.8</v>
      </c>
      <c r="G21" s="79">
        <f t="shared" si="0"/>
        <v>34.200000000000003</v>
      </c>
      <c r="H21" s="80" t="s">
        <v>520</v>
      </c>
      <c r="I21" s="60" t="s">
        <v>579</v>
      </c>
    </row>
    <row r="22" spans="1:9" ht="24.95" hidden="1" customHeight="1">
      <c r="A22" s="66">
        <v>18</v>
      </c>
      <c r="B22" s="74" t="s">
        <v>152</v>
      </c>
      <c r="C22" s="78" t="s">
        <v>490</v>
      </c>
      <c r="D22" s="74" t="s">
        <v>491</v>
      </c>
      <c r="E22" s="130">
        <v>48.5</v>
      </c>
      <c r="F22" s="131">
        <v>-4.8499999999999996</v>
      </c>
      <c r="G22" s="79">
        <f t="shared" si="0"/>
        <v>43.65</v>
      </c>
      <c r="H22" s="80" t="s">
        <v>520</v>
      </c>
      <c r="I22" s="60" t="s">
        <v>579</v>
      </c>
    </row>
    <row r="23" spans="1:9" ht="24.95" hidden="1" customHeight="1">
      <c r="A23" s="66">
        <v>19</v>
      </c>
      <c r="B23" s="74" t="s">
        <v>152</v>
      </c>
      <c r="C23" s="78" t="s">
        <v>490</v>
      </c>
      <c r="D23" s="74" t="s">
        <v>492</v>
      </c>
      <c r="E23" s="130">
        <v>28.1</v>
      </c>
      <c r="F23" s="131">
        <v>-2.81</v>
      </c>
      <c r="G23" s="79">
        <f t="shared" si="0"/>
        <v>25.290000000000003</v>
      </c>
      <c r="H23" s="80" t="s">
        <v>520</v>
      </c>
      <c r="I23" s="60" t="s">
        <v>579</v>
      </c>
    </row>
    <row r="24" spans="1:9" ht="24.95" hidden="1" customHeight="1">
      <c r="A24" s="66">
        <v>20</v>
      </c>
      <c r="B24" s="78" t="s">
        <v>152</v>
      </c>
      <c r="C24" s="78" t="s">
        <v>490</v>
      </c>
      <c r="D24" s="74" t="s">
        <v>493</v>
      </c>
      <c r="E24" s="130">
        <v>19.190000000000001</v>
      </c>
      <c r="F24" s="131">
        <v>-1.92</v>
      </c>
      <c r="G24" s="79">
        <f t="shared" si="0"/>
        <v>17.270000000000003</v>
      </c>
      <c r="H24" s="80" t="s">
        <v>520</v>
      </c>
      <c r="I24" s="60" t="s">
        <v>579</v>
      </c>
    </row>
    <row r="25" spans="1:9" ht="24.95" hidden="1" customHeight="1">
      <c r="A25" s="66">
        <v>21</v>
      </c>
      <c r="B25" s="78" t="s">
        <v>152</v>
      </c>
      <c r="C25" s="78" t="s">
        <v>490</v>
      </c>
      <c r="D25" s="74" t="s">
        <v>494</v>
      </c>
      <c r="E25" s="130">
        <v>69.099999999999994</v>
      </c>
      <c r="F25" s="131">
        <v>-6.91</v>
      </c>
      <c r="G25" s="79">
        <f t="shared" si="0"/>
        <v>62.19</v>
      </c>
      <c r="H25" s="80" t="s">
        <v>568</v>
      </c>
      <c r="I25" s="60" t="s">
        <v>579</v>
      </c>
    </row>
    <row r="26" spans="1:9" ht="67.5">
      <c r="A26" s="66">
        <v>22</v>
      </c>
      <c r="B26" s="68" t="s">
        <v>152</v>
      </c>
      <c r="C26" s="66" t="s">
        <v>227</v>
      </c>
      <c r="D26" s="68" t="s">
        <v>228</v>
      </c>
      <c r="E26" s="81">
        <v>100</v>
      </c>
      <c r="F26" s="82">
        <v>184.01</v>
      </c>
      <c r="G26" s="89">
        <f t="shared" si="0"/>
        <v>284.01</v>
      </c>
      <c r="H26" s="22" t="s">
        <v>229</v>
      </c>
      <c r="I26" s="60" t="s">
        <v>581</v>
      </c>
    </row>
    <row r="27" spans="1:9" ht="24.95" hidden="1" customHeight="1">
      <c r="A27" s="66">
        <v>23</v>
      </c>
      <c r="B27" s="68" t="s">
        <v>152</v>
      </c>
      <c r="C27" s="66" t="s">
        <v>319</v>
      </c>
      <c r="D27" s="68" t="s">
        <v>320</v>
      </c>
      <c r="E27" s="81">
        <v>3570</v>
      </c>
      <c r="F27" s="82">
        <v>-500</v>
      </c>
      <c r="G27" s="89">
        <f t="shared" si="0"/>
        <v>3070</v>
      </c>
      <c r="H27" s="22"/>
      <c r="I27" s="60" t="s">
        <v>581</v>
      </c>
    </row>
    <row r="28" spans="1:9" ht="24.95" customHeight="1">
      <c r="A28" s="66">
        <v>24</v>
      </c>
      <c r="B28" s="74" t="s">
        <v>152</v>
      </c>
      <c r="C28" s="78" t="s">
        <v>219</v>
      </c>
      <c r="D28" s="74" t="s">
        <v>567</v>
      </c>
      <c r="E28" s="75">
        <v>1000</v>
      </c>
      <c r="F28" s="76">
        <v>1752</v>
      </c>
      <c r="G28" s="89">
        <f t="shared" si="0"/>
        <v>2752</v>
      </c>
      <c r="H28" s="80"/>
      <c r="I28" s="60" t="s">
        <v>583</v>
      </c>
    </row>
    <row r="29" spans="1:9" ht="24.95" customHeight="1">
      <c r="A29" s="66">
        <v>25</v>
      </c>
      <c r="B29" s="74" t="s">
        <v>152</v>
      </c>
      <c r="C29" s="78" t="s">
        <v>219</v>
      </c>
      <c r="D29" s="74" t="s">
        <v>353</v>
      </c>
      <c r="E29" s="75">
        <v>500</v>
      </c>
      <c r="F29" s="76">
        <v>200</v>
      </c>
      <c r="G29" s="89">
        <f t="shared" si="0"/>
        <v>700</v>
      </c>
      <c r="H29" s="80"/>
      <c r="I29" s="60" t="s">
        <v>583</v>
      </c>
    </row>
    <row r="30" spans="1:9" ht="108">
      <c r="A30" s="66">
        <v>26</v>
      </c>
      <c r="B30" s="74" t="s">
        <v>152</v>
      </c>
      <c r="C30" s="78" t="s">
        <v>219</v>
      </c>
      <c r="D30" s="74" t="s">
        <v>307</v>
      </c>
      <c r="E30" s="75">
        <v>0</v>
      </c>
      <c r="F30" s="76">
        <v>48.11</v>
      </c>
      <c r="G30" s="89">
        <f t="shared" si="0"/>
        <v>48.11</v>
      </c>
      <c r="H30" s="80" t="s">
        <v>341</v>
      </c>
      <c r="I30" s="60" t="s">
        <v>583</v>
      </c>
    </row>
    <row r="31" spans="1:9" ht="121.5">
      <c r="A31" s="66">
        <v>27</v>
      </c>
      <c r="B31" s="74" t="s">
        <v>152</v>
      </c>
      <c r="C31" s="78" t="s">
        <v>219</v>
      </c>
      <c r="D31" s="74" t="s">
        <v>308</v>
      </c>
      <c r="E31" s="75">
        <v>50</v>
      </c>
      <c r="F31" s="76">
        <v>185</v>
      </c>
      <c r="G31" s="89">
        <f t="shared" si="0"/>
        <v>235</v>
      </c>
      <c r="H31" s="80" t="s">
        <v>342</v>
      </c>
      <c r="I31" s="60" t="s">
        <v>583</v>
      </c>
    </row>
    <row r="32" spans="1:9" ht="67.5">
      <c r="A32" s="66">
        <v>28</v>
      </c>
      <c r="B32" s="74" t="s">
        <v>152</v>
      </c>
      <c r="C32" s="74" t="s">
        <v>309</v>
      </c>
      <c r="D32" s="74" t="s">
        <v>310</v>
      </c>
      <c r="E32" s="75">
        <v>11.64</v>
      </c>
      <c r="F32" s="76">
        <v>3.4</v>
      </c>
      <c r="G32" s="89">
        <f t="shared" si="0"/>
        <v>15.040000000000001</v>
      </c>
      <c r="H32" s="80" t="s">
        <v>311</v>
      </c>
      <c r="I32" s="60" t="s">
        <v>583</v>
      </c>
    </row>
    <row r="33" spans="1:9" ht="30" hidden="1" customHeight="1">
      <c r="A33" s="66">
        <v>29</v>
      </c>
      <c r="B33" s="74" t="s">
        <v>152</v>
      </c>
      <c r="C33" s="78" t="s">
        <v>191</v>
      </c>
      <c r="D33" s="74" t="s">
        <v>196</v>
      </c>
      <c r="E33" s="75">
        <v>400</v>
      </c>
      <c r="F33" s="76">
        <v>-200</v>
      </c>
      <c r="G33" s="84">
        <f t="shared" si="0"/>
        <v>200</v>
      </c>
      <c r="H33" s="107" t="s">
        <v>268</v>
      </c>
      <c r="I33" s="60" t="s">
        <v>209</v>
      </c>
    </row>
    <row r="34" spans="1:9" ht="29.25" customHeight="1">
      <c r="A34" s="66">
        <v>30</v>
      </c>
      <c r="B34" s="74" t="s">
        <v>152</v>
      </c>
      <c r="C34" s="78" t="s">
        <v>305</v>
      </c>
      <c r="D34" s="74" t="s">
        <v>306</v>
      </c>
      <c r="E34" s="75">
        <v>3000</v>
      </c>
      <c r="F34" s="76">
        <v>1176</v>
      </c>
      <c r="G34" s="89">
        <f t="shared" si="0"/>
        <v>4176</v>
      </c>
      <c r="H34" s="80"/>
      <c r="I34" s="60" t="s">
        <v>582</v>
      </c>
    </row>
    <row r="35" spans="1:9" ht="24.95" hidden="1" customHeight="1">
      <c r="A35" s="66">
        <v>31</v>
      </c>
      <c r="B35" s="78" t="s">
        <v>152</v>
      </c>
      <c r="C35" s="73" t="s">
        <v>403</v>
      </c>
      <c r="D35" s="74" t="s">
        <v>483</v>
      </c>
      <c r="E35" s="130">
        <v>80</v>
      </c>
      <c r="F35" s="131">
        <v>-8</v>
      </c>
      <c r="G35" s="79">
        <f t="shared" si="0"/>
        <v>72</v>
      </c>
      <c r="H35" s="80" t="s">
        <v>520</v>
      </c>
      <c r="I35" s="60" t="s">
        <v>580</v>
      </c>
    </row>
    <row r="36" spans="1:9" ht="24.95" hidden="1" customHeight="1">
      <c r="A36" s="66">
        <v>32</v>
      </c>
      <c r="B36" s="78" t="s">
        <v>152</v>
      </c>
      <c r="C36" s="73" t="s">
        <v>403</v>
      </c>
      <c r="D36" s="74" t="s">
        <v>484</v>
      </c>
      <c r="E36" s="130">
        <v>110</v>
      </c>
      <c r="F36" s="131">
        <v>-11</v>
      </c>
      <c r="G36" s="79">
        <f t="shared" ref="G36:G65" si="1">E36+F36</f>
        <v>99</v>
      </c>
      <c r="H36" s="80" t="s">
        <v>520</v>
      </c>
      <c r="I36" s="60" t="s">
        <v>580</v>
      </c>
    </row>
    <row r="37" spans="1:9" ht="24.95" hidden="1" customHeight="1">
      <c r="A37" s="66">
        <v>33</v>
      </c>
      <c r="B37" s="78" t="s">
        <v>152</v>
      </c>
      <c r="C37" s="73" t="s">
        <v>404</v>
      </c>
      <c r="D37" s="74" t="s">
        <v>485</v>
      </c>
      <c r="E37" s="130">
        <v>54</v>
      </c>
      <c r="F37" s="131">
        <v>-5.4</v>
      </c>
      <c r="G37" s="79">
        <f t="shared" si="1"/>
        <v>48.6</v>
      </c>
      <c r="H37" s="80" t="s">
        <v>520</v>
      </c>
      <c r="I37" s="60" t="s">
        <v>580</v>
      </c>
    </row>
    <row r="38" spans="1:9" ht="24.95" hidden="1" customHeight="1">
      <c r="A38" s="66">
        <v>34</v>
      </c>
      <c r="B38" s="74" t="s">
        <v>152</v>
      </c>
      <c r="C38" s="78" t="s">
        <v>404</v>
      </c>
      <c r="D38" s="74" t="s">
        <v>486</v>
      </c>
      <c r="E38" s="130">
        <v>27.16</v>
      </c>
      <c r="F38" s="131">
        <v>-2.7160000000000002</v>
      </c>
      <c r="G38" s="79">
        <f t="shared" si="1"/>
        <v>24.443999999999999</v>
      </c>
      <c r="H38" s="80" t="s">
        <v>520</v>
      </c>
      <c r="I38" s="60" t="s">
        <v>580</v>
      </c>
    </row>
    <row r="39" spans="1:9" ht="24.95" hidden="1" customHeight="1">
      <c r="A39" s="66">
        <v>35</v>
      </c>
      <c r="B39" s="74" t="s">
        <v>152</v>
      </c>
      <c r="C39" s="78" t="s">
        <v>404</v>
      </c>
      <c r="D39" s="74" t="s">
        <v>487</v>
      </c>
      <c r="E39" s="130">
        <v>15</v>
      </c>
      <c r="F39" s="131">
        <v>-1.5</v>
      </c>
      <c r="G39" s="79">
        <f t="shared" si="1"/>
        <v>13.5</v>
      </c>
      <c r="H39" s="80" t="s">
        <v>520</v>
      </c>
      <c r="I39" s="60" t="s">
        <v>580</v>
      </c>
    </row>
    <row r="40" spans="1:9" ht="24.95" hidden="1" customHeight="1">
      <c r="A40" s="66">
        <v>36</v>
      </c>
      <c r="B40" s="74" t="s">
        <v>152</v>
      </c>
      <c r="C40" s="78" t="s">
        <v>404</v>
      </c>
      <c r="D40" s="74" t="s">
        <v>488</v>
      </c>
      <c r="E40" s="130">
        <v>150</v>
      </c>
      <c r="F40" s="131">
        <v>-15</v>
      </c>
      <c r="G40" s="79">
        <f t="shared" si="1"/>
        <v>135</v>
      </c>
      <c r="H40" s="80" t="s">
        <v>520</v>
      </c>
      <c r="I40" s="60" t="s">
        <v>580</v>
      </c>
    </row>
    <row r="41" spans="1:9" ht="36" customHeight="1">
      <c r="A41" s="66">
        <v>37</v>
      </c>
      <c r="B41" s="74" t="s">
        <v>303</v>
      </c>
      <c r="C41" s="78" t="s">
        <v>271</v>
      </c>
      <c r="D41" s="74" t="s">
        <v>304</v>
      </c>
      <c r="E41" s="75">
        <v>0</v>
      </c>
      <c r="F41" s="76">
        <v>238</v>
      </c>
      <c r="G41" s="89">
        <f t="shared" si="1"/>
        <v>238</v>
      </c>
      <c r="H41" s="80" t="s">
        <v>335</v>
      </c>
      <c r="I41" s="60" t="s">
        <v>582</v>
      </c>
    </row>
    <row r="42" spans="1:9" ht="27">
      <c r="A42" s="66">
        <v>38</v>
      </c>
      <c r="B42" s="68" t="s">
        <v>242</v>
      </c>
      <c r="C42" s="66" t="s">
        <v>239</v>
      </c>
      <c r="D42" s="68" t="s">
        <v>243</v>
      </c>
      <c r="E42" s="81">
        <v>1116.31</v>
      </c>
      <c r="F42" s="82">
        <v>170.1</v>
      </c>
      <c r="G42" s="89">
        <f t="shared" si="1"/>
        <v>1286.4099999999999</v>
      </c>
      <c r="H42" s="22" t="s">
        <v>587</v>
      </c>
      <c r="I42" s="60" t="s">
        <v>584</v>
      </c>
    </row>
    <row r="43" spans="1:9" ht="40.5">
      <c r="A43" s="66">
        <v>39</v>
      </c>
      <c r="B43" s="68" t="s">
        <v>244</v>
      </c>
      <c r="C43" s="66" t="s">
        <v>239</v>
      </c>
      <c r="D43" s="68" t="s">
        <v>245</v>
      </c>
      <c r="E43" s="81">
        <v>2.6258379999999999</v>
      </c>
      <c r="F43" s="82">
        <v>2.0408710000000001</v>
      </c>
      <c r="G43" s="89">
        <f t="shared" si="1"/>
        <v>4.666709</v>
      </c>
      <c r="H43" s="22" t="s">
        <v>588</v>
      </c>
      <c r="I43" s="60" t="s">
        <v>584</v>
      </c>
    </row>
    <row r="44" spans="1:9" ht="40.5">
      <c r="A44" s="66">
        <v>40</v>
      </c>
      <c r="B44" s="68" t="s">
        <v>246</v>
      </c>
      <c r="C44" s="66" t="s">
        <v>239</v>
      </c>
      <c r="D44" s="68" t="s">
        <v>247</v>
      </c>
      <c r="E44" s="81">
        <v>0.84473799999999999</v>
      </c>
      <c r="F44" s="82">
        <v>49.282608000000003</v>
      </c>
      <c r="G44" s="89">
        <f t="shared" si="1"/>
        <v>50.127346000000003</v>
      </c>
      <c r="H44" s="22" t="s">
        <v>589</v>
      </c>
      <c r="I44" s="60" t="s">
        <v>584</v>
      </c>
    </row>
    <row r="45" spans="1:9" ht="40.5">
      <c r="A45" s="66">
        <v>41</v>
      </c>
      <c r="B45" s="68" t="s">
        <v>248</v>
      </c>
      <c r="C45" s="66" t="s">
        <v>239</v>
      </c>
      <c r="D45" s="68" t="s">
        <v>249</v>
      </c>
      <c r="E45" s="81">
        <v>5.9841999999999999E-2</v>
      </c>
      <c r="F45" s="82">
        <v>15.155374999999999</v>
      </c>
      <c r="G45" s="89">
        <f t="shared" si="1"/>
        <v>15.215216999999999</v>
      </c>
      <c r="H45" s="22" t="s">
        <v>590</v>
      </c>
      <c r="I45" s="60" t="s">
        <v>584</v>
      </c>
    </row>
    <row r="46" spans="1:9" ht="40.5">
      <c r="A46" s="66">
        <v>42</v>
      </c>
      <c r="B46" s="68" t="s">
        <v>250</v>
      </c>
      <c r="C46" s="66" t="s">
        <v>239</v>
      </c>
      <c r="D46" s="68" t="s">
        <v>251</v>
      </c>
      <c r="E46" s="81">
        <v>0.75581600000000004</v>
      </c>
      <c r="F46" s="82">
        <v>20.944005000000001</v>
      </c>
      <c r="G46" s="89">
        <f t="shared" si="1"/>
        <v>21.699821</v>
      </c>
      <c r="H46" s="22" t="s">
        <v>591</v>
      </c>
      <c r="I46" s="60" t="s">
        <v>584</v>
      </c>
    </row>
    <row r="47" spans="1:9" ht="27">
      <c r="A47" s="66">
        <v>43</v>
      </c>
      <c r="B47" s="68" t="s">
        <v>264</v>
      </c>
      <c r="C47" s="68" t="s">
        <v>252</v>
      </c>
      <c r="D47" s="68" t="s">
        <v>555</v>
      </c>
      <c r="E47" s="81"/>
      <c r="F47" s="82">
        <v>7000</v>
      </c>
      <c r="G47" s="89">
        <f t="shared" si="1"/>
        <v>7000</v>
      </c>
      <c r="H47" s="22" t="s">
        <v>348</v>
      </c>
      <c r="I47" s="60" t="s">
        <v>584</v>
      </c>
    </row>
    <row r="48" spans="1:9" ht="27">
      <c r="A48" s="66">
        <v>44</v>
      </c>
      <c r="B48" s="68" t="s">
        <v>263</v>
      </c>
      <c r="C48" s="68" t="s">
        <v>252</v>
      </c>
      <c r="D48" s="68" t="s">
        <v>554</v>
      </c>
      <c r="E48" s="81"/>
      <c r="F48" s="82">
        <v>16000</v>
      </c>
      <c r="G48" s="89">
        <f t="shared" si="1"/>
        <v>16000</v>
      </c>
      <c r="H48" s="22" t="s">
        <v>347</v>
      </c>
      <c r="I48" s="60" t="s">
        <v>584</v>
      </c>
    </row>
    <row r="49" spans="1:14" ht="27">
      <c r="A49" s="66">
        <v>45</v>
      </c>
      <c r="B49" s="68" t="s">
        <v>263</v>
      </c>
      <c r="C49" s="68" t="s">
        <v>252</v>
      </c>
      <c r="D49" s="68" t="s">
        <v>253</v>
      </c>
      <c r="E49" s="81"/>
      <c r="F49" s="82">
        <v>3000</v>
      </c>
      <c r="G49" s="89">
        <f t="shared" si="1"/>
        <v>3000</v>
      </c>
      <c r="H49" s="22" t="s">
        <v>347</v>
      </c>
      <c r="I49" s="60" t="s">
        <v>584</v>
      </c>
    </row>
    <row r="50" spans="1:14" ht="24.95" customHeight="1">
      <c r="A50" s="66">
        <v>46</v>
      </c>
      <c r="B50" s="68" t="s">
        <v>263</v>
      </c>
      <c r="C50" s="68" t="s">
        <v>252</v>
      </c>
      <c r="D50" s="68" t="s">
        <v>254</v>
      </c>
      <c r="E50" s="81"/>
      <c r="F50" s="82">
        <v>1000</v>
      </c>
      <c r="G50" s="89">
        <f t="shared" si="1"/>
        <v>1000</v>
      </c>
      <c r="H50" s="22" t="s">
        <v>346</v>
      </c>
      <c r="I50" s="60" t="s">
        <v>584</v>
      </c>
    </row>
    <row r="51" spans="1:14" ht="24.95" customHeight="1">
      <c r="A51" s="66">
        <v>47</v>
      </c>
      <c r="B51" s="68" t="s">
        <v>263</v>
      </c>
      <c r="C51" s="68" t="s">
        <v>252</v>
      </c>
      <c r="D51" s="68" t="s">
        <v>556</v>
      </c>
      <c r="E51" s="81"/>
      <c r="F51" s="82">
        <v>7000</v>
      </c>
      <c r="G51" s="89">
        <f t="shared" si="1"/>
        <v>7000</v>
      </c>
      <c r="H51" s="22" t="s">
        <v>345</v>
      </c>
      <c r="I51" s="60" t="s">
        <v>584</v>
      </c>
    </row>
    <row r="52" spans="1:14" ht="24.95" customHeight="1">
      <c r="A52" s="66">
        <v>48</v>
      </c>
      <c r="B52" s="68" t="s">
        <v>263</v>
      </c>
      <c r="C52" s="66" t="s">
        <v>252</v>
      </c>
      <c r="D52" s="68" t="s">
        <v>255</v>
      </c>
      <c r="E52" s="81"/>
      <c r="F52" s="82">
        <v>3000</v>
      </c>
      <c r="G52" s="89">
        <f t="shared" si="1"/>
        <v>3000</v>
      </c>
      <c r="H52" s="22" t="s">
        <v>345</v>
      </c>
      <c r="I52" s="60" t="s">
        <v>584</v>
      </c>
    </row>
    <row r="53" spans="1:14" ht="24.95" customHeight="1">
      <c r="A53" s="66">
        <v>49</v>
      </c>
      <c r="B53" s="67" t="s">
        <v>263</v>
      </c>
      <c r="C53" s="67" t="s">
        <v>252</v>
      </c>
      <c r="D53" s="68" t="s">
        <v>256</v>
      </c>
      <c r="E53" s="81"/>
      <c r="F53" s="82">
        <v>3000</v>
      </c>
      <c r="G53" s="89">
        <f t="shared" si="1"/>
        <v>3000</v>
      </c>
      <c r="H53" s="22" t="s">
        <v>345</v>
      </c>
      <c r="I53" s="60" t="s">
        <v>584</v>
      </c>
    </row>
    <row r="54" spans="1:14" s="95" customFormat="1" ht="24.95" customHeight="1">
      <c r="A54" s="66">
        <v>50</v>
      </c>
      <c r="B54" s="67" t="s">
        <v>263</v>
      </c>
      <c r="C54" s="67" t="s">
        <v>252</v>
      </c>
      <c r="D54" s="68" t="s">
        <v>558</v>
      </c>
      <c r="E54" s="81"/>
      <c r="F54" s="82">
        <v>5000</v>
      </c>
      <c r="G54" s="89">
        <f t="shared" si="1"/>
        <v>5000</v>
      </c>
      <c r="H54" s="22" t="s">
        <v>345</v>
      </c>
      <c r="I54" s="95" t="s">
        <v>584</v>
      </c>
      <c r="N54" s="60"/>
    </row>
    <row r="55" spans="1:14" ht="24.95" customHeight="1">
      <c r="A55" s="66">
        <v>51</v>
      </c>
      <c r="B55" s="68" t="s">
        <v>263</v>
      </c>
      <c r="C55" s="66" t="s">
        <v>257</v>
      </c>
      <c r="D55" s="68" t="s">
        <v>564</v>
      </c>
      <c r="E55" s="81"/>
      <c r="F55" s="82">
        <v>1000</v>
      </c>
      <c r="G55" s="89">
        <f t="shared" si="1"/>
        <v>1000</v>
      </c>
      <c r="H55" s="22" t="s">
        <v>345</v>
      </c>
      <c r="I55" s="60" t="s">
        <v>584</v>
      </c>
    </row>
    <row r="56" spans="1:14" ht="24.95" customHeight="1">
      <c r="A56" s="66">
        <v>52</v>
      </c>
      <c r="B56" s="68" t="s">
        <v>263</v>
      </c>
      <c r="C56" s="66" t="s">
        <v>258</v>
      </c>
      <c r="D56" s="68" t="s">
        <v>559</v>
      </c>
      <c r="E56" s="81"/>
      <c r="F56" s="82">
        <v>5000</v>
      </c>
      <c r="G56" s="89">
        <f t="shared" si="1"/>
        <v>5000</v>
      </c>
      <c r="H56" s="22" t="s">
        <v>345</v>
      </c>
      <c r="I56" s="60" t="s">
        <v>584</v>
      </c>
    </row>
    <row r="57" spans="1:14" ht="24.95" customHeight="1">
      <c r="A57" s="66">
        <v>53</v>
      </c>
      <c r="B57" s="67" t="s">
        <v>263</v>
      </c>
      <c r="C57" s="67" t="s">
        <v>219</v>
      </c>
      <c r="D57" s="68" t="s">
        <v>563</v>
      </c>
      <c r="E57" s="81"/>
      <c r="F57" s="82">
        <v>1000</v>
      </c>
      <c r="G57" s="89">
        <f t="shared" si="1"/>
        <v>1000</v>
      </c>
      <c r="H57" s="22" t="s">
        <v>345</v>
      </c>
      <c r="I57" s="60" t="s">
        <v>584</v>
      </c>
    </row>
    <row r="58" spans="1:14" ht="24.95" customHeight="1">
      <c r="A58" s="66">
        <v>54</v>
      </c>
      <c r="B58" s="67" t="s">
        <v>263</v>
      </c>
      <c r="C58" s="67" t="s">
        <v>219</v>
      </c>
      <c r="D58" s="68" t="s">
        <v>259</v>
      </c>
      <c r="E58" s="81"/>
      <c r="F58" s="82">
        <v>1000</v>
      </c>
      <c r="G58" s="89">
        <f t="shared" si="1"/>
        <v>1000</v>
      </c>
      <c r="H58" s="22" t="s">
        <v>345</v>
      </c>
      <c r="I58" s="60" t="s">
        <v>584</v>
      </c>
    </row>
    <row r="59" spans="1:14" ht="27">
      <c r="A59" s="66">
        <v>55</v>
      </c>
      <c r="B59" s="68" t="s">
        <v>263</v>
      </c>
      <c r="C59" s="66" t="s">
        <v>218</v>
      </c>
      <c r="D59" s="68" t="s">
        <v>560</v>
      </c>
      <c r="E59" s="81"/>
      <c r="F59" s="82">
        <v>3000</v>
      </c>
      <c r="G59" s="89">
        <f t="shared" si="1"/>
        <v>3000</v>
      </c>
      <c r="H59" s="22" t="s">
        <v>345</v>
      </c>
      <c r="I59" s="60" t="s">
        <v>584</v>
      </c>
    </row>
    <row r="60" spans="1:14" ht="27">
      <c r="A60" s="66">
        <v>56</v>
      </c>
      <c r="B60" s="68" t="s">
        <v>264</v>
      </c>
      <c r="C60" s="68" t="s">
        <v>218</v>
      </c>
      <c r="D60" s="68" t="s">
        <v>562</v>
      </c>
      <c r="E60" s="81"/>
      <c r="F60" s="82">
        <v>1000</v>
      </c>
      <c r="G60" s="89">
        <f t="shared" si="1"/>
        <v>1000</v>
      </c>
      <c r="H60" s="22" t="s">
        <v>344</v>
      </c>
      <c r="I60" s="60" t="s">
        <v>584</v>
      </c>
    </row>
    <row r="61" spans="1:14" ht="24.95" customHeight="1">
      <c r="A61" s="66">
        <v>57</v>
      </c>
      <c r="B61" s="68" t="s">
        <v>264</v>
      </c>
      <c r="C61" s="68" t="s">
        <v>218</v>
      </c>
      <c r="D61" s="68" t="s">
        <v>561</v>
      </c>
      <c r="E61" s="81"/>
      <c r="F61" s="82">
        <v>800</v>
      </c>
      <c r="G61" s="89">
        <f t="shared" si="1"/>
        <v>800</v>
      </c>
      <c r="H61" s="22" t="s">
        <v>343</v>
      </c>
      <c r="I61" s="60" t="s">
        <v>584</v>
      </c>
    </row>
    <row r="62" spans="1:14" ht="24.95" customHeight="1">
      <c r="A62" s="66">
        <v>58</v>
      </c>
      <c r="B62" s="68" t="s">
        <v>265</v>
      </c>
      <c r="C62" s="66" t="s">
        <v>260</v>
      </c>
      <c r="D62" s="68" t="s">
        <v>557</v>
      </c>
      <c r="E62" s="81"/>
      <c r="F62" s="82">
        <v>5500</v>
      </c>
      <c r="G62" s="89">
        <f t="shared" si="1"/>
        <v>5500</v>
      </c>
      <c r="H62" s="22" t="s">
        <v>350</v>
      </c>
      <c r="I62" s="60" t="s">
        <v>584</v>
      </c>
    </row>
    <row r="63" spans="1:14" ht="24.95" customHeight="1">
      <c r="A63" s="66">
        <v>59</v>
      </c>
      <c r="B63" s="68" t="s">
        <v>265</v>
      </c>
      <c r="C63" s="68" t="s">
        <v>231</v>
      </c>
      <c r="D63" s="68" t="s">
        <v>565</v>
      </c>
      <c r="E63" s="81"/>
      <c r="F63" s="82">
        <v>1500</v>
      </c>
      <c r="G63" s="89">
        <f t="shared" si="1"/>
        <v>1500</v>
      </c>
      <c r="H63" s="22" t="s">
        <v>344</v>
      </c>
      <c r="I63" s="60" t="s">
        <v>584</v>
      </c>
    </row>
    <row r="64" spans="1:14" ht="24.95" customHeight="1">
      <c r="A64" s="66">
        <v>60</v>
      </c>
      <c r="B64" s="68" t="s">
        <v>265</v>
      </c>
      <c r="C64" s="67" t="s">
        <v>239</v>
      </c>
      <c r="D64" s="96" t="s">
        <v>552</v>
      </c>
      <c r="E64" s="81"/>
      <c r="F64" s="82">
        <v>11600</v>
      </c>
      <c r="G64" s="89">
        <f t="shared" si="1"/>
        <v>11600</v>
      </c>
      <c r="H64" s="22" t="s">
        <v>351</v>
      </c>
      <c r="I64" s="60" t="s">
        <v>584</v>
      </c>
    </row>
    <row r="65" spans="1:9" ht="24.95" customHeight="1">
      <c r="A65" s="66">
        <v>61</v>
      </c>
      <c r="B65" s="68" t="s">
        <v>266</v>
      </c>
      <c r="C65" s="66" t="s">
        <v>261</v>
      </c>
      <c r="D65" s="68" t="s">
        <v>553</v>
      </c>
      <c r="E65" s="81"/>
      <c r="F65" s="82">
        <v>10600</v>
      </c>
      <c r="G65" s="89">
        <f t="shared" si="1"/>
        <v>10600</v>
      </c>
      <c r="H65" s="22" t="s">
        <v>349</v>
      </c>
      <c r="I65" s="60" t="s">
        <v>584</v>
      </c>
    </row>
    <row r="66" spans="1:9" ht="27.75" customHeight="1">
      <c r="A66" s="152" t="s">
        <v>10</v>
      </c>
      <c r="B66" s="152"/>
      <c r="C66" s="152"/>
      <c r="D66" s="152"/>
      <c r="E66" s="97">
        <f>SUM(E5:E65)</f>
        <v>12519.986234</v>
      </c>
      <c r="F66" s="97">
        <f>SUM(F5:F65)</f>
        <v>89980.881504000004</v>
      </c>
      <c r="G66" s="97">
        <f>SUM(G5:G65)</f>
        <v>102500.867738</v>
      </c>
      <c r="H66" s="98"/>
    </row>
    <row r="68" spans="1:9" ht="14.25">
      <c r="E68" s="99"/>
      <c r="G68" s="60"/>
      <c r="H68" s="60"/>
    </row>
    <row r="69" spans="1:9" ht="32.25" customHeight="1">
      <c r="A69" s="153"/>
      <c r="B69" s="153"/>
      <c r="C69" s="153"/>
      <c r="D69" s="153"/>
      <c r="E69" s="153"/>
      <c r="F69" s="153"/>
      <c r="G69" s="153"/>
      <c r="H69" s="153"/>
    </row>
  </sheetData>
  <autoFilter ref="A4:R66">
    <filterColumn colId="5">
      <customFilters>
        <customFilter operator="greaterThan" val="0"/>
      </customFilters>
    </filterColumn>
  </autoFilter>
  <sortState ref="A6:N18">
    <sortCondition ref="B5:B37"/>
  </sortState>
  <mergeCells count="5">
    <mergeCell ref="A2:H2"/>
    <mergeCell ref="G3:H3"/>
    <mergeCell ref="A66:D66"/>
    <mergeCell ref="A69:H69"/>
    <mergeCell ref="H6:H7"/>
  </mergeCells>
  <phoneticPr fontId="63" type="noConversion"/>
  <printOptions horizontalCentered="1"/>
  <pageMargins left="0.21" right="0.2" top="0.196850393700787" bottom="0.39370078740157499" header="0.15748031496063" footer="0.196850393700787"/>
  <pageSetup paperSize="9" scale="75" orientation="landscape" r:id="rId1"/>
  <headerFooter>
    <oddFooter>&amp;C第 &amp;P 页，共 &amp;N 页</oddFooter>
  </headerFooter>
  <colBreaks count="1" manualBreakCount="1">
    <brk id="8" max="43"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命名范围</vt:lpstr>
      </vt:variant>
      <vt:variant>
        <vt:i4>6</vt:i4>
      </vt:variant>
    </vt:vector>
  </HeadingPairs>
  <TitlesOfParts>
    <vt:vector size="10" baseType="lpstr">
      <vt:lpstr>1</vt:lpstr>
      <vt:lpstr>2</vt:lpstr>
      <vt:lpstr>3</vt:lpstr>
      <vt:lpstr>4</vt:lpstr>
      <vt:lpstr>'1'!Print_Area</vt:lpstr>
      <vt:lpstr>'2'!Print_Area</vt:lpstr>
      <vt:lpstr>'3'!Print_Area</vt:lpstr>
      <vt:lpstr>'4'!Print_Area</vt:lpstr>
      <vt:lpstr>'2'!Print_Titles</vt:lpstr>
      <vt:lpstr>'4'!Print_Titles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聂月娥</cp:lastModifiedBy>
  <cp:lastPrinted>2026-08-03T03:54:24Z</cp:lastPrinted>
  <dcterms:created xsi:type="dcterms:W3CDTF">2006-09-16T16:00:00Z</dcterms:created>
  <dcterms:modified xsi:type="dcterms:W3CDTF">2026-08-10T01:56:24Z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B52FB4ABE462613C23356B68E5FD9C39_43</vt:lpwstr>
  </property>
  <property fmtid="{D5CDD505-2E9C-101B-9397-08002B2CF9AE}" pid="3" name="KSOProductBuildVer">
    <vt:lpwstr>2052-12.8.2.1115</vt:lpwstr>
  </property>
</Properties>
</file>