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030" tabRatio="925"/>
  </bookViews>
  <sheets>
    <sheet name="表3-1 新增地方政府一般债券情况表" sheetId="1" r:id="rId1"/>
    <sheet name="表3-1 新增地方政府专项债券情况表" sheetId="2" r:id="rId2"/>
    <sheet name="表3-2 新增地方政府一般债券资金收支情况表" sheetId="3" r:id="rId3"/>
    <sheet name="表3-2 新增地方政府专项债券资金收支情况表" sheetId="4" r:id="rId4"/>
  </sheets>
  <definedNames>
    <definedName name="_xlnm._FilterDatabase" localSheetId="1" hidden="1">'表3-1 新增地方政府专项债券情况表'!$A$9:$U$16</definedName>
  </definedNames>
  <calcPr calcId="124519"/>
</workbook>
</file>

<file path=xl/calcChain.xml><?xml version="1.0" encoding="utf-8"?>
<calcChain xmlns="http://schemas.openxmlformats.org/spreadsheetml/2006/main">
  <c r="G9" i="4"/>
  <c r="G11" i="3"/>
  <c r="G10" s="1"/>
  <c r="D13" i="4"/>
  <c r="D11"/>
  <c r="G10"/>
  <c r="D9"/>
  <c r="D10" i="3"/>
  <c r="N15" i="2"/>
  <c r="L15"/>
  <c r="N13"/>
  <c r="L13"/>
  <c r="N11"/>
  <c r="L11"/>
  <c r="N10"/>
  <c r="L10"/>
  <c r="M13" i="1"/>
  <c r="K13"/>
  <c r="M12"/>
  <c r="K12"/>
  <c r="M11"/>
  <c r="K11"/>
  <c r="M10"/>
  <c r="K10"/>
</calcChain>
</file>

<file path=xl/sharedStrings.xml><?xml version="1.0" encoding="utf-8"?>
<sst xmlns="http://schemas.openxmlformats.org/spreadsheetml/2006/main" count="265" uniqueCount="138">
  <si>
    <t>DEBT_T_XXGK_CXZQSY</t>
  </si>
  <si>
    <t xml:space="preserve"> AND T.AD_CODE_GK=440785 AND T.SET_YEAR_GK=2023 AND T.ZWLB_ID=01</t>
  </si>
  <si>
    <t>债券存续期公开</t>
  </si>
  <si>
    <t>AD_CODE_GK#440785</t>
  </si>
  <si>
    <t>AD_CODE#440785</t>
  </si>
  <si>
    <t>SET_YEAR_GK#2023</t>
  </si>
  <si>
    <t>ad_name#440785 恩平市</t>
  </si>
  <si>
    <t>ZWLB_NAME#一般债券</t>
  </si>
  <si>
    <t>ZWLB_ID#01</t>
  </si>
  <si>
    <t>ZQ_NAME#</t>
  </si>
  <si>
    <t>ZQ_CODE#</t>
  </si>
  <si>
    <t>FXGM_AMT#</t>
  </si>
  <si>
    <t>SET_YEAR#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</si>
  <si>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</si>
  <si>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</si>
  <si>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</si>
  <si>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</si>
  <si>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</si>
  <si>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</si>
  <si>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</si>
  <si>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</si>
  <si>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</si>
  <si>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</si>
  <si>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</si>
  <si>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t>表3-1</t>
  </si>
  <si>
    <t>2021年--2022年末440785 恩平市发行的新增地方政府一般债券情况表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</si>
  <si>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</si>
  <si>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</si>
  <si>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</si>
  <si>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</si>
  <si>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</si>
  <si>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</si>
  <si>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</si>
  <si>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</si>
  <si>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</si>
  <si>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</si>
  <si>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</si>
  <si>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</si>
  <si>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</si>
  <si>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VALID#</t>
  </si>
  <si>
    <t>2021年广东省政府一般债券（八期）</t>
  </si>
  <si>
    <t>2105690</t>
  </si>
  <si>
    <t>一般债券</t>
  </si>
  <si>
    <t>2021</t>
  </si>
  <si>
    <t>2021-08-18</t>
  </si>
  <si>
    <t>3.03</t>
  </si>
  <si>
    <t>7年</t>
  </si>
  <si>
    <t>689CDE19E2104D05873B55286F863762</t>
  </si>
  <si>
    <t>2021年广东省政府一般债券（十三期）</t>
  </si>
  <si>
    <t>173881</t>
  </si>
  <si>
    <t>2021-11-18</t>
  </si>
  <si>
    <t>3.48</t>
  </si>
  <si>
    <t>15年</t>
  </si>
  <si>
    <t>551F7F2D78F6497EB646ADF73B35F66D</t>
  </si>
  <si>
    <t>2022年广东省政府一般债券（四期）</t>
  </si>
  <si>
    <t>2205690</t>
  </si>
  <si>
    <t>2022</t>
  </si>
  <si>
    <t>2022-05-12</t>
  </si>
  <si>
    <t>2.93</t>
  </si>
  <si>
    <t>F5790F80B62B45498ECECF4DF50C46D0</t>
  </si>
  <si>
    <t>2022年广东省政府一般债券（五期）</t>
  </si>
  <si>
    <t>2205691</t>
  </si>
  <si>
    <t>2.92</t>
  </si>
  <si>
    <t>10年</t>
  </si>
  <si>
    <t>8AC44DB7F19547989DE7E4E8874A84E3</t>
  </si>
  <si>
    <t>2022年广东省政府一般债券（八期）</t>
  </si>
  <si>
    <t>2271021</t>
  </si>
  <si>
    <t>2022-06-15</t>
  </si>
  <si>
    <t>2.88</t>
  </si>
  <si>
    <t>784795637CDC458DB1FF38C42C9FA14D</t>
  </si>
  <si>
    <t>注：本表由使用债券资金的部门不迟于每年6月底前公开，反映截至上年末一般债券及项目信息。</t>
  </si>
  <si>
    <t xml:space="preserve"> AND T.AD_CODE_GK=440785 AND T.SET_YEAR_GK=2023 AND T.ZWLB_ID=02</t>
  </si>
  <si>
    <t>ZWLB_NAME#专项债券</t>
  </si>
  <si>
    <t>ZWLB_ID#02</t>
  </si>
  <si>
    <t>XMZCLX#</t>
  </si>
  <si>
    <t>XMSY#</t>
  </si>
  <si>
    <t>2021年--2022年末440785 恩平市发行的新增地方政府专项债券情况表</t>
  </si>
  <si>
    <t>债券项目资产类型</t>
  </si>
  <si>
    <t>已取得项目收益</t>
  </si>
  <si>
    <t>2022年度已取得收益</t>
  </si>
  <si>
    <t>项目预期收益</t>
  </si>
  <si>
    <t>2021年广东省农林水利专项债券（五期）--2021年广东省政府专项债券（三十七期）</t>
  </si>
  <si>
    <t>2105276</t>
  </si>
  <si>
    <t>其他自平衡专项债券</t>
  </si>
  <si>
    <t>2021-06-08</t>
  </si>
  <si>
    <t>3.79</t>
  </si>
  <si>
    <t>20年</t>
  </si>
  <si>
    <t>在建工程</t>
  </si>
  <si>
    <t>3A23C0A07B014BE6AA4FA249FBB26901</t>
  </si>
  <si>
    <t>020</t>
  </si>
  <si>
    <t>2021年广东省农林水利专项债券（二期）--2021年广东省政府专项债券（十期）</t>
  </si>
  <si>
    <t>104988</t>
  </si>
  <si>
    <t>2021-04-20</t>
  </si>
  <si>
    <t>3.89</t>
  </si>
  <si>
    <t>2998ACF04E574F869E0FECA3720BCFB8</t>
  </si>
  <si>
    <t>2022年广东省政府专项债券（三十期）</t>
  </si>
  <si>
    <t>2271024</t>
  </si>
  <si>
    <t>3.22</t>
  </si>
  <si>
    <t>CC3F3ECF8F7949F98BB37F05279CD4E2</t>
  </si>
  <si>
    <t>2022年广东省政府专项债券（二十三期）</t>
  </si>
  <si>
    <t>2205697</t>
  </si>
  <si>
    <t>3.28</t>
  </si>
  <si>
    <t>C2ADD9745FAD4A19BEDD7F5BC6982DA6</t>
  </si>
  <si>
    <t>注：本表由使用债券资金的部门不迟于每年6月底前公开，反映截至上年末专项债券及项目信息。</t>
  </si>
  <si>
    <t>DEBT_T_XXGK_CXSRZC</t>
  </si>
  <si>
    <t xml:space="preserve"> AND T.AD_CODE_GK=440785 AND T.SET_YEAR_GK=2023 AND T.ZWLB_ID='01'</t>
  </si>
  <si>
    <t>AD_NAME#440785 恩平市</t>
  </si>
  <si>
    <t>SET_YEAR#2023</t>
  </si>
  <si>
    <t>SR_AMT#</t>
  </si>
  <si>
    <t>GNFL_NAME#</t>
  </si>
  <si>
    <t>ZC_AMT#</t>
  </si>
  <si>
    <t>GNFL_CODE#</t>
  </si>
  <si>
    <t>表3-2</t>
  </si>
  <si>
    <t>2021年--2022年末440785 恩平市发行的新增地方政府一般债券资金收支情况表</t>
  </si>
  <si>
    <t>序号</t>
  </si>
  <si>
    <t>2021年--2022年末新增一般债券资金收入</t>
  </si>
  <si>
    <t>2021年--2022年末新增一般债券资金安排的支出</t>
  </si>
  <si>
    <t>金额</t>
  </si>
  <si>
    <t>支出功能分类</t>
  </si>
  <si>
    <t>合计</t>
  </si>
  <si>
    <t>25d30f72a1348abae5aa204bce738551</t>
  </si>
  <si>
    <t>213农林水支出</t>
  </si>
  <si>
    <t>212</t>
  </si>
  <si>
    <t>101e7d4791346474dcd4fb07800edb73</t>
  </si>
  <si>
    <t>213</t>
  </si>
  <si>
    <t>715d346131348a58129be36f4b6e9327</t>
  </si>
  <si>
    <t>229</t>
  </si>
  <si>
    <t>5c400f17d1348a581291cb450f531dc4</t>
  </si>
  <si>
    <t>3ea05934e13465a1f876d3f2322c589d</t>
  </si>
  <si>
    <t xml:space="preserve"> AND T.AD_CODE_GK=440785 AND T.SET_YEAR_GK=2023 AND T.ZWLB_ID='02'</t>
  </si>
  <si>
    <t>2021年--2022年末440785 恩平市发行的新增地方政府专项债券资金收支情况表</t>
  </si>
  <si>
    <t>2021年--2022年末新增专项债券资金收入</t>
  </si>
  <si>
    <t>2021年--2022年末新增专项债券资金安排的支出</t>
  </si>
  <si>
    <t>5ec68f12713463ad128f257173675144</t>
  </si>
  <si>
    <t>229其他支出</t>
  </si>
  <si>
    <t>a97bdfaf51348a581577a4544e681fcb</t>
  </si>
  <si>
    <t>0ccdd954013462e3f5ba6bbd072f966e</t>
  </si>
  <si>
    <t>cf0e51d961348abdec431bc7bc61c08b</t>
  </si>
</sst>
</file>

<file path=xl/styles.xml><?xml version="1.0" encoding="utf-8"?>
<styleSheet xmlns="http://schemas.openxmlformats.org/spreadsheetml/2006/main">
  <numFmts count="4">
    <numFmt numFmtId="176" formatCode="#,##0.00000_ "/>
    <numFmt numFmtId="177" formatCode="0.00_);[Red]\(0.00\)"/>
    <numFmt numFmtId="178" formatCode="#,##0.00_ "/>
    <numFmt numFmtId="179" formatCode="0.000_);[Red]\(0.000\)"/>
  </numFmts>
  <fonts count="8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sz val="16"/>
      <name val="SimSun"/>
      <charset val="134"/>
    </font>
    <font>
      <sz val="11"/>
      <color indexed="8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79" fontId="0" fillId="0" borderId="0" xfId="0" applyNumberFormat="1" applyFont="1">
      <alignment vertical="center"/>
    </xf>
    <xf numFmtId="0" fontId="1" fillId="0" borderId="0" xfId="0" applyFont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177" fontId="4" fillId="0" borderId="10" xfId="0" applyNumberFormat="1" applyFont="1" applyBorder="1" applyAlignment="1">
      <alignment horizontal="right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center" wrapText="1"/>
    </xf>
    <xf numFmtId="177" fontId="4" fillId="0" borderId="7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177" fontId="4" fillId="0" borderId="7" xfId="0" applyNumberFormat="1" applyFont="1" applyBorder="1" applyAlignment="1">
      <alignment horizontal="right" vertical="center" wrapText="1"/>
    </xf>
    <xf numFmtId="0" fontId="0" fillId="0" borderId="0" xfId="0" applyFont="1" applyFill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8" fontId="0" fillId="0" borderId="0" xfId="0" applyNumberFormat="1" applyFont="1">
      <alignment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8" fontId="6" fillId="0" borderId="0" xfId="0" applyNumberFormat="1" applyFont="1">
      <alignment vertical="center"/>
    </xf>
    <xf numFmtId="176" fontId="4" fillId="0" borderId="0" xfId="0" applyNumberFormat="1" applyFont="1" applyFill="1" applyBorder="1" applyAlignment="1">
      <alignment horizontal="right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33" xfId="0" applyFont="1" applyBorder="1" applyAlignment="1">
      <alignment horizontal="left" vertical="center" wrapText="1"/>
    </xf>
    <xf numFmtId="177" fontId="0" fillId="0" borderId="0" xfId="0" applyNumberFormat="1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1" fillId="0" borderId="29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78" fontId="4" fillId="0" borderId="5" xfId="0" applyNumberFormat="1" applyFont="1" applyFill="1" applyBorder="1" applyAlignment="1">
      <alignment horizontal="right" vertical="center" wrapText="1"/>
    </xf>
    <xf numFmtId="178" fontId="4" fillId="0" borderId="13" xfId="0" applyNumberFormat="1" applyFont="1" applyFill="1" applyBorder="1" applyAlignment="1">
      <alignment horizontal="right" vertical="center" wrapText="1"/>
    </xf>
    <xf numFmtId="178" fontId="4" fillId="0" borderId="21" xfId="0" applyNumberFormat="1" applyFont="1" applyFill="1" applyBorder="1" applyAlignment="1">
      <alignment vertical="center" wrapText="1"/>
    </xf>
    <xf numFmtId="178" fontId="4" fillId="0" borderId="4" xfId="0" applyNumberFormat="1" applyFont="1" applyFill="1" applyBorder="1" applyAlignment="1">
      <alignment horizontal="right" vertical="center" wrapText="1"/>
    </xf>
    <xf numFmtId="178" fontId="4" fillId="0" borderId="14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right"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177" fontId="4" fillId="0" borderId="10" xfId="0" applyNumberFormat="1" applyFont="1" applyFill="1" applyBorder="1" applyAlignment="1">
      <alignment horizontal="right" vertical="center" wrapText="1"/>
    </xf>
    <xf numFmtId="177" fontId="4" fillId="0" borderId="21" xfId="0" applyNumberFormat="1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center" vertical="center" wrapText="1"/>
    </xf>
    <xf numFmtId="177" fontId="4" fillId="0" borderId="26" xfId="0" applyNumberFormat="1" applyFont="1" applyFill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90" zoomScaleNormal="90" workbookViewId="0">
      <pane xSplit="2" ySplit="9" topLeftCell="C10" activePane="bottomRight" state="frozen"/>
      <selection pane="topRight"/>
      <selection pane="bottomLeft"/>
      <selection pane="bottomRight" activeCell="E19" sqref="E19"/>
    </sheetView>
  </sheetViews>
  <sheetFormatPr defaultColWidth="10" defaultRowHeight="13.5"/>
  <cols>
    <col min="1" max="1" width="9" hidden="1"/>
    <col min="2" max="2" width="35.125" customWidth="1"/>
    <col min="3" max="5" width="13.625" customWidth="1"/>
    <col min="6" max="6" width="9" hidden="1"/>
    <col min="7" max="7" width="20.75" customWidth="1"/>
    <col min="8" max="8" width="13.625" customWidth="1"/>
    <col min="9" max="9" width="12.375" customWidth="1"/>
    <col min="10" max="13" width="20.5" customWidth="1"/>
    <col min="14" max="14" width="9.75" customWidth="1"/>
    <col min="15" max="17" width="9" hidden="1"/>
    <col min="18" max="18" width="9.75" customWidth="1"/>
  </cols>
  <sheetData>
    <row r="1" spans="1:17" ht="67.5" hidden="1">
      <c r="A1" s="1">
        <v>0</v>
      </c>
      <c r="B1" s="1" t="s">
        <v>0</v>
      </c>
      <c r="C1" s="1" t="s">
        <v>1</v>
      </c>
      <c r="D1" s="1" t="s">
        <v>2</v>
      </c>
    </row>
    <row r="2" spans="1:17" ht="22.5" hidden="1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</row>
    <row r="3" spans="1:17" hidden="1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</row>
    <row r="4" spans="1:17">
      <c r="A4" s="1">
        <v>0</v>
      </c>
      <c r="B4" s="1" t="s">
        <v>24</v>
      </c>
    </row>
    <row r="5" spans="1:17" ht="27" customHeight="1">
      <c r="A5" s="1"/>
      <c r="B5" s="44"/>
    </row>
    <row r="6" spans="1:17" ht="27.95" customHeight="1">
      <c r="A6" s="1">
        <v>0</v>
      </c>
      <c r="B6" s="48" t="s">
        <v>25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7" ht="14.25" customHeight="1">
      <c r="A7" s="1">
        <v>0</v>
      </c>
      <c r="B7" s="1"/>
      <c r="C7" s="1"/>
      <c r="D7" s="1"/>
      <c r="E7" s="1"/>
      <c r="G7" s="1"/>
      <c r="H7" s="1"/>
      <c r="I7" s="1"/>
      <c r="K7" s="1"/>
      <c r="L7" s="1"/>
      <c r="M7" s="1"/>
      <c r="N7" s="1" t="s">
        <v>26</v>
      </c>
    </row>
    <row r="8" spans="1:17" ht="18" customHeight="1">
      <c r="A8" s="1">
        <v>0</v>
      </c>
      <c r="B8" s="27"/>
      <c r="C8" s="49" t="s">
        <v>27</v>
      </c>
      <c r="D8" s="49"/>
      <c r="E8" s="49"/>
      <c r="F8" s="49"/>
      <c r="G8" s="49"/>
      <c r="H8" s="49"/>
      <c r="I8" s="49"/>
      <c r="J8" s="63" t="s">
        <v>28</v>
      </c>
      <c r="K8" s="63"/>
      <c r="L8" s="64" t="s">
        <v>29</v>
      </c>
      <c r="M8" s="64"/>
      <c r="N8" s="51" t="s">
        <v>30</v>
      </c>
    </row>
    <row r="9" spans="1:17" ht="27.2" customHeight="1">
      <c r="A9" s="1">
        <v>0</v>
      </c>
      <c r="B9" s="28" t="s">
        <v>31</v>
      </c>
      <c r="C9" s="29" t="s">
        <v>32</v>
      </c>
      <c r="D9" s="29" t="s">
        <v>33</v>
      </c>
      <c r="E9" s="29" t="s">
        <v>34</v>
      </c>
      <c r="G9" s="29" t="s">
        <v>35</v>
      </c>
      <c r="H9" s="29" t="s">
        <v>36</v>
      </c>
      <c r="I9" s="29" t="s">
        <v>37</v>
      </c>
      <c r="J9" s="65"/>
      <c r="K9" s="66" t="s">
        <v>38</v>
      </c>
      <c r="L9" s="65"/>
      <c r="M9" s="66" t="s">
        <v>38</v>
      </c>
      <c r="N9" s="51"/>
    </row>
    <row r="10" spans="1:17" ht="50.1" customHeight="1">
      <c r="A10" s="1" t="s">
        <v>39</v>
      </c>
      <c r="B10" s="35" t="s">
        <v>40</v>
      </c>
      <c r="C10" s="30" t="s">
        <v>41</v>
      </c>
      <c r="D10" s="30" t="s">
        <v>42</v>
      </c>
      <c r="E10" s="31">
        <v>0.1323</v>
      </c>
      <c r="F10" s="37" t="s">
        <v>43</v>
      </c>
      <c r="G10" s="30" t="s">
        <v>44</v>
      </c>
      <c r="H10" s="30" t="s">
        <v>45</v>
      </c>
      <c r="I10" s="30" t="s">
        <v>46</v>
      </c>
      <c r="J10" s="67">
        <v>0.25</v>
      </c>
      <c r="K10" s="67">
        <f>0.1115+0.085</f>
        <v>0.19650000000000001</v>
      </c>
      <c r="L10" s="67">
        <v>0.25</v>
      </c>
      <c r="M10" s="67">
        <f>0.1115+0.085</f>
        <v>0.19650000000000001</v>
      </c>
      <c r="N10" s="46"/>
      <c r="O10" s="1" t="s">
        <v>43</v>
      </c>
      <c r="P10" s="1" t="s">
        <v>47</v>
      </c>
      <c r="Q10" s="1"/>
    </row>
    <row r="11" spans="1:17" ht="50.1" customHeight="1">
      <c r="A11" s="1" t="s">
        <v>39</v>
      </c>
      <c r="B11" s="19" t="s">
        <v>48</v>
      </c>
      <c r="C11" s="36" t="s">
        <v>49</v>
      </c>
      <c r="D11" s="36" t="s">
        <v>42</v>
      </c>
      <c r="E11" s="38">
        <v>8.5000000000000006E-2</v>
      </c>
      <c r="F11" s="37" t="s">
        <v>43</v>
      </c>
      <c r="G11" s="36" t="s">
        <v>50</v>
      </c>
      <c r="H11" s="36" t="s">
        <v>51</v>
      </c>
      <c r="I11" s="36" t="s">
        <v>52</v>
      </c>
      <c r="J11" s="68">
        <v>0.25</v>
      </c>
      <c r="K11" s="67">
        <f>0.1115+0.085</f>
        <v>0.19650000000000001</v>
      </c>
      <c r="L11" s="67">
        <v>0.25</v>
      </c>
      <c r="M11" s="67">
        <f>0.1115+0.085</f>
        <v>0.19650000000000001</v>
      </c>
      <c r="N11" s="46"/>
      <c r="O11" s="1" t="s">
        <v>43</v>
      </c>
      <c r="P11" s="1" t="s">
        <v>53</v>
      </c>
      <c r="Q11" s="1"/>
    </row>
    <row r="12" spans="1:17" ht="50.1" customHeight="1">
      <c r="A12" s="1" t="s">
        <v>39</v>
      </c>
      <c r="B12" s="19" t="s">
        <v>54</v>
      </c>
      <c r="C12" s="36" t="s">
        <v>55</v>
      </c>
      <c r="D12" s="36" t="s">
        <v>42</v>
      </c>
      <c r="E12" s="38">
        <v>0.14499999999999999</v>
      </c>
      <c r="F12" s="37" t="s">
        <v>56</v>
      </c>
      <c r="G12" s="36" t="s">
        <v>57</v>
      </c>
      <c r="H12" s="36" t="s">
        <v>58</v>
      </c>
      <c r="I12" s="39" t="s">
        <v>46</v>
      </c>
      <c r="J12" s="69">
        <v>0.45</v>
      </c>
      <c r="K12" s="69">
        <f>0.145+0.145</f>
        <v>0.28999999999999998</v>
      </c>
      <c r="L12" s="70">
        <v>0.45</v>
      </c>
      <c r="M12" s="69">
        <f>0.145+0.145</f>
        <v>0.28999999999999998</v>
      </c>
      <c r="N12" s="46"/>
      <c r="O12" s="1" t="s">
        <v>56</v>
      </c>
      <c r="P12" s="1" t="s">
        <v>59</v>
      </c>
      <c r="Q12" s="1"/>
    </row>
    <row r="13" spans="1:17" ht="50.1" customHeight="1">
      <c r="A13" s="1" t="s">
        <v>39</v>
      </c>
      <c r="B13" s="19" t="s">
        <v>60</v>
      </c>
      <c r="C13" s="36" t="s">
        <v>61</v>
      </c>
      <c r="D13" s="36" t="s">
        <v>42</v>
      </c>
      <c r="E13" s="38">
        <v>0.14499999999999999</v>
      </c>
      <c r="F13" s="37" t="s">
        <v>56</v>
      </c>
      <c r="G13" s="36" t="s">
        <v>57</v>
      </c>
      <c r="H13" s="36" t="s">
        <v>62</v>
      </c>
      <c r="I13" s="39" t="s">
        <v>63</v>
      </c>
      <c r="J13" s="69">
        <v>0.45</v>
      </c>
      <c r="K13" s="69">
        <f>0.145+0.145</f>
        <v>0.28999999999999998</v>
      </c>
      <c r="L13" s="70">
        <v>0.45</v>
      </c>
      <c r="M13" s="69">
        <f>0.145+0.145</f>
        <v>0.28999999999999998</v>
      </c>
      <c r="N13" s="46"/>
      <c r="O13" s="1" t="s">
        <v>56</v>
      </c>
      <c r="P13" s="1" t="s">
        <v>64</v>
      </c>
      <c r="Q13" s="1"/>
    </row>
    <row r="14" spans="1:17" ht="50.1" customHeight="1">
      <c r="A14" s="1" t="s">
        <v>39</v>
      </c>
      <c r="B14" s="19" t="s">
        <v>65</v>
      </c>
      <c r="C14" s="36" t="s">
        <v>66</v>
      </c>
      <c r="D14" s="36" t="s">
        <v>42</v>
      </c>
      <c r="E14" s="38">
        <v>5.7000000000000002E-2</v>
      </c>
      <c r="F14" s="37" t="s">
        <v>56</v>
      </c>
      <c r="G14" s="36" t="s">
        <v>67</v>
      </c>
      <c r="H14" s="36" t="s">
        <v>68</v>
      </c>
      <c r="I14" s="36" t="s">
        <v>46</v>
      </c>
      <c r="J14" s="71">
        <v>0.70899999999999996</v>
      </c>
      <c r="K14" s="71">
        <v>5.7000000000000002E-2</v>
      </c>
      <c r="L14" s="67">
        <v>0.45</v>
      </c>
      <c r="M14" s="67">
        <v>5.7000000000000002E-2</v>
      </c>
      <c r="N14" s="46"/>
      <c r="O14" s="1" t="s">
        <v>56</v>
      </c>
      <c r="P14" s="1" t="s">
        <v>69</v>
      </c>
      <c r="Q14" s="1"/>
    </row>
    <row r="15" spans="1:17" ht="14.25" customHeight="1">
      <c r="B15" s="50" t="s">
        <v>70</v>
      </c>
      <c r="C15" s="50"/>
      <c r="D15" s="50"/>
      <c r="E15" s="50"/>
      <c r="F15" s="50"/>
      <c r="G15" s="50"/>
      <c r="H15" s="50"/>
      <c r="I15" s="50"/>
      <c r="J15" s="50"/>
    </row>
    <row r="23" spans="10:13">
      <c r="K23" s="33"/>
    </row>
    <row r="24" spans="10:13">
      <c r="J24" s="33"/>
      <c r="K24" s="33"/>
      <c r="L24" s="33"/>
      <c r="M24" s="33"/>
    </row>
    <row r="25" spans="10:13">
      <c r="K25" s="40"/>
    </row>
    <row r="30" spans="10:13">
      <c r="K30" s="41"/>
    </row>
  </sheetData>
  <mergeCells count="6">
    <mergeCell ref="B6:N6"/>
    <mergeCell ref="C8:I8"/>
    <mergeCell ref="J8:K8"/>
    <mergeCell ref="L8:M8"/>
    <mergeCell ref="B15:J15"/>
    <mergeCell ref="N8:N9"/>
  </mergeCells>
  <phoneticPr fontId="7" type="noConversion"/>
  <pageMargins left="0.39370078740157483" right="0.39370078740157483" top="0.39370078740157483" bottom="0.39370078740157483" header="0" footer="0"/>
  <pageSetup paperSize="9" scale="54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zoomScale="85" zoomScaleNormal="85" workbookViewId="0">
      <pane xSplit="2" ySplit="9" topLeftCell="C10" activePane="bottomRight" state="frozen"/>
      <selection pane="topRight"/>
      <selection pane="bottomLeft"/>
      <selection pane="bottomRight" activeCell="K30" sqref="K30"/>
    </sheetView>
  </sheetViews>
  <sheetFormatPr defaultColWidth="10" defaultRowHeight="13.5"/>
  <cols>
    <col min="1" max="1" width="9" hidden="1"/>
    <col min="2" max="2" width="34.875" customWidth="1"/>
    <col min="3" max="4" width="12.625" customWidth="1"/>
    <col min="5" max="5" width="11" customWidth="1"/>
    <col min="6" max="6" width="9" hidden="1"/>
    <col min="7" max="7" width="12.625" customWidth="1"/>
    <col min="8" max="8" width="13.625" customWidth="1"/>
    <col min="9" max="9" width="12.375" customWidth="1"/>
    <col min="10" max="11" width="12.625" customWidth="1"/>
    <col min="12" max="12" width="20.5" customWidth="1"/>
    <col min="13" max="13" width="12.625" customWidth="1"/>
    <col min="14" max="14" width="20.5" customWidth="1"/>
    <col min="15" max="17" width="12.625" customWidth="1"/>
    <col min="18" max="18" width="9.75" customWidth="1"/>
    <col min="19" max="21" width="9" hidden="1"/>
    <col min="22" max="22" width="9.75" customWidth="1"/>
  </cols>
  <sheetData>
    <row r="1" spans="1:21" ht="67.5" hidden="1">
      <c r="A1" s="1">
        <v>0</v>
      </c>
      <c r="B1" s="1" t="s">
        <v>0</v>
      </c>
      <c r="C1" s="1" t="s">
        <v>71</v>
      </c>
    </row>
    <row r="2" spans="1:21" ht="22.5" hidden="1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72</v>
      </c>
      <c r="G2" s="1" t="s">
        <v>73</v>
      </c>
      <c r="H2" s="1"/>
      <c r="I2" s="1"/>
    </row>
    <row r="3" spans="1:21" hidden="1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74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75</v>
      </c>
      <c r="P3" s="1"/>
      <c r="Q3" s="1"/>
      <c r="R3" s="1" t="s">
        <v>20</v>
      </c>
      <c r="S3" s="1" t="s">
        <v>21</v>
      </c>
      <c r="T3" s="1" t="s">
        <v>22</v>
      </c>
      <c r="U3" s="1" t="s">
        <v>23</v>
      </c>
    </row>
    <row r="4" spans="1:21" ht="14.25" customHeight="1">
      <c r="A4" s="1">
        <v>0</v>
      </c>
      <c r="B4" s="1" t="s">
        <v>24</v>
      </c>
    </row>
    <row r="5" spans="1:21" ht="30.95" customHeight="1">
      <c r="A5" s="1"/>
      <c r="B5" s="44"/>
    </row>
    <row r="6" spans="1:21" ht="27.95" customHeight="1">
      <c r="A6" s="1">
        <v>0</v>
      </c>
      <c r="B6" s="48" t="s">
        <v>76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21" ht="14.25" customHeight="1">
      <c r="A7" s="1">
        <v>0</v>
      </c>
      <c r="B7" s="1"/>
      <c r="C7" s="1"/>
      <c r="D7" s="1"/>
      <c r="E7" s="1"/>
      <c r="G7" s="1"/>
      <c r="H7" s="1"/>
      <c r="I7" s="1"/>
      <c r="L7" s="1"/>
      <c r="M7" s="1"/>
      <c r="N7" s="1"/>
      <c r="R7" s="1" t="s">
        <v>26</v>
      </c>
    </row>
    <row r="8" spans="1:21" ht="18" customHeight="1">
      <c r="A8" s="1">
        <v>0</v>
      </c>
      <c r="B8" s="27"/>
      <c r="C8" s="49" t="s">
        <v>27</v>
      </c>
      <c r="D8" s="49"/>
      <c r="E8" s="49"/>
      <c r="F8" s="49"/>
      <c r="G8" s="49"/>
      <c r="H8" s="49"/>
      <c r="I8" s="49"/>
      <c r="J8" s="73" t="s">
        <v>77</v>
      </c>
      <c r="K8" s="63" t="s">
        <v>28</v>
      </c>
      <c r="L8" s="63"/>
      <c r="M8" s="64" t="s">
        <v>29</v>
      </c>
      <c r="N8" s="64"/>
      <c r="O8" s="74" t="s">
        <v>78</v>
      </c>
      <c r="P8" s="75" t="s">
        <v>79</v>
      </c>
      <c r="Q8" s="76" t="s">
        <v>80</v>
      </c>
      <c r="R8" s="75" t="s">
        <v>30</v>
      </c>
    </row>
    <row r="9" spans="1:21" ht="27.2" customHeight="1">
      <c r="A9" s="1">
        <v>0</v>
      </c>
      <c r="B9" s="28" t="s">
        <v>31</v>
      </c>
      <c r="C9" s="29" t="s">
        <v>32</v>
      </c>
      <c r="D9" s="29" t="s">
        <v>33</v>
      </c>
      <c r="E9" s="29" t="s">
        <v>34</v>
      </c>
      <c r="G9" s="29" t="s">
        <v>35</v>
      </c>
      <c r="H9" s="29" t="s">
        <v>36</v>
      </c>
      <c r="I9" s="29" t="s">
        <v>37</v>
      </c>
      <c r="J9" s="73"/>
      <c r="K9" s="65"/>
      <c r="L9" s="66" t="s">
        <v>38</v>
      </c>
      <c r="M9" s="65"/>
      <c r="N9" s="66" t="s">
        <v>38</v>
      </c>
      <c r="O9" s="74"/>
      <c r="P9" s="75"/>
      <c r="Q9" s="77"/>
      <c r="R9" s="75"/>
    </row>
    <row r="10" spans="1:21" s="26" customFormat="1" ht="50.1" customHeight="1">
      <c r="A10" s="24" t="s">
        <v>39</v>
      </c>
      <c r="B10" s="30" t="s">
        <v>81</v>
      </c>
      <c r="C10" s="30" t="s">
        <v>82</v>
      </c>
      <c r="D10" s="30" t="s">
        <v>83</v>
      </c>
      <c r="E10" s="30">
        <v>0.54</v>
      </c>
      <c r="F10" s="30"/>
      <c r="G10" s="30" t="s">
        <v>84</v>
      </c>
      <c r="H10" s="30" t="s">
        <v>85</v>
      </c>
      <c r="I10" s="30" t="s">
        <v>86</v>
      </c>
      <c r="J10" s="78" t="s">
        <v>87</v>
      </c>
      <c r="K10" s="79">
        <v>1.7192000000000001</v>
      </c>
      <c r="L10" s="79">
        <f>0.315+0.185</f>
        <v>0.5</v>
      </c>
      <c r="M10" s="79">
        <v>1.7192000000000001</v>
      </c>
      <c r="N10" s="80">
        <f>0.315+0.185</f>
        <v>0.5</v>
      </c>
      <c r="O10" s="81">
        <v>0</v>
      </c>
      <c r="P10" s="82">
        <v>0</v>
      </c>
      <c r="Q10" s="82">
        <v>11.970700000000001</v>
      </c>
      <c r="R10" s="34"/>
      <c r="S10" s="24"/>
      <c r="T10" s="24" t="s">
        <v>88</v>
      </c>
      <c r="U10" s="24" t="s">
        <v>89</v>
      </c>
    </row>
    <row r="11" spans="1:21" s="26" customFormat="1" ht="50.1" customHeight="1">
      <c r="A11" s="24" t="s">
        <v>39</v>
      </c>
      <c r="B11" s="30" t="s">
        <v>90</v>
      </c>
      <c r="C11" s="30" t="s">
        <v>91</v>
      </c>
      <c r="D11" s="30" t="s">
        <v>83</v>
      </c>
      <c r="E11" s="31">
        <v>0.66</v>
      </c>
      <c r="F11" s="32"/>
      <c r="G11" s="30" t="s">
        <v>92</v>
      </c>
      <c r="H11" s="30" t="s">
        <v>93</v>
      </c>
      <c r="I11" s="30" t="s">
        <v>86</v>
      </c>
      <c r="J11" s="78" t="s">
        <v>87</v>
      </c>
      <c r="K11" s="79">
        <v>1.7192000000000001</v>
      </c>
      <c r="L11" s="79">
        <f>0.315+0.185</f>
        <v>0.5</v>
      </c>
      <c r="M11" s="79">
        <v>1.7192000000000001</v>
      </c>
      <c r="N11" s="80">
        <f>0.315+0.185</f>
        <v>0.5</v>
      </c>
      <c r="O11" s="81">
        <v>0</v>
      </c>
      <c r="P11" s="82">
        <v>0</v>
      </c>
      <c r="Q11" s="82">
        <v>11.970700000000001</v>
      </c>
      <c r="R11" s="34"/>
      <c r="S11" s="24"/>
      <c r="T11" s="24" t="s">
        <v>94</v>
      </c>
      <c r="U11" s="24" t="s">
        <v>89</v>
      </c>
    </row>
    <row r="12" spans="1:21" ht="50.1" customHeight="1">
      <c r="A12" s="1" t="s">
        <v>39</v>
      </c>
      <c r="B12" s="53" t="s">
        <v>95</v>
      </c>
      <c r="C12" s="53" t="s">
        <v>96</v>
      </c>
      <c r="D12" s="53" t="s">
        <v>83</v>
      </c>
      <c r="E12" s="57">
        <v>0.8</v>
      </c>
      <c r="F12" s="53"/>
      <c r="G12" s="53" t="s">
        <v>67</v>
      </c>
      <c r="H12" s="53" t="s">
        <v>97</v>
      </c>
      <c r="I12" s="53" t="s">
        <v>86</v>
      </c>
      <c r="J12" s="78" t="s">
        <v>87</v>
      </c>
      <c r="K12" s="79">
        <v>6.21</v>
      </c>
      <c r="L12" s="79">
        <v>0.6</v>
      </c>
      <c r="M12" s="79">
        <v>0.6</v>
      </c>
      <c r="N12" s="79">
        <v>0.6</v>
      </c>
      <c r="O12" s="81">
        <v>0</v>
      </c>
      <c r="P12" s="82">
        <v>0</v>
      </c>
      <c r="Q12" s="82">
        <v>3.73</v>
      </c>
      <c r="R12" s="34"/>
      <c r="S12" s="1"/>
      <c r="T12" s="1" t="s">
        <v>98</v>
      </c>
      <c r="U12" s="1" t="s">
        <v>89</v>
      </c>
    </row>
    <row r="13" spans="1:21" ht="50.1" customHeight="1">
      <c r="A13" s="1"/>
      <c r="B13" s="54"/>
      <c r="C13" s="56"/>
      <c r="D13" s="56"/>
      <c r="E13" s="58"/>
      <c r="F13" s="56"/>
      <c r="G13" s="56"/>
      <c r="H13" s="56"/>
      <c r="I13" s="56"/>
      <c r="J13" s="78" t="s">
        <v>87</v>
      </c>
      <c r="K13" s="79">
        <v>2.456521</v>
      </c>
      <c r="L13" s="79">
        <f>0.2+0.6</f>
        <v>0.8</v>
      </c>
      <c r="M13" s="79">
        <v>1.47</v>
      </c>
      <c r="N13" s="79">
        <f>0.2+0.6</f>
        <v>0.8</v>
      </c>
      <c r="O13" s="81">
        <v>0</v>
      </c>
      <c r="P13" s="82">
        <v>0</v>
      </c>
      <c r="Q13" s="82">
        <v>3.9221240000000002</v>
      </c>
      <c r="R13" s="34"/>
      <c r="S13" s="1"/>
      <c r="T13" s="1"/>
      <c r="U13" s="1"/>
    </row>
    <row r="14" spans="1:21" ht="50.1" customHeight="1">
      <c r="A14" s="1" t="s">
        <v>39</v>
      </c>
      <c r="B14" s="55" t="s">
        <v>99</v>
      </c>
      <c r="C14" s="55" t="s">
        <v>100</v>
      </c>
      <c r="D14" s="55" t="s">
        <v>83</v>
      </c>
      <c r="E14" s="59">
        <v>1.8</v>
      </c>
      <c r="F14" s="55"/>
      <c r="G14" s="55" t="s">
        <v>57</v>
      </c>
      <c r="H14" s="55" t="s">
        <v>101</v>
      </c>
      <c r="I14" s="55" t="s">
        <v>86</v>
      </c>
      <c r="J14" s="83" t="s">
        <v>87</v>
      </c>
      <c r="K14" s="82">
        <v>2.5299999999999998</v>
      </c>
      <c r="L14" s="82">
        <v>0.5</v>
      </c>
      <c r="M14" s="82">
        <v>2.4300000000000002</v>
      </c>
      <c r="N14" s="82">
        <v>0.5</v>
      </c>
      <c r="O14" s="84">
        <v>0</v>
      </c>
      <c r="P14" s="82">
        <v>0</v>
      </c>
      <c r="Q14" s="82">
        <v>1.48</v>
      </c>
      <c r="R14" s="34"/>
      <c r="S14" s="1"/>
      <c r="T14" s="1" t="s">
        <v>102</v>
      </c>
      <c r="U14" s="1" t="s">
        <v>89</v>
      </c>
    </row>
    <row r="15" spans="1:21" ht="50.1" customHeight="1">
      <c r="A15" s="17"/>
      <c r="B15" s="55"/>
      <c r="C15" s="55"/>
      <c r="D15" s="55"/>
      <c r="E15" s="59"/>
      <c r="F15" s="55"/>
      <c r="G15" s="55"/>
      <c r="H15" s="55"/>
      <c r="I15" s="55"/>
      <c r="J15" s="83" t="s">
        <v>87</v>
      </c>
      <c r="K15" s="82">
        <v>2.456521</v>
      </c>
      <c r="L15" s="79">
        <f>0.2+0.6</f>
        <v>0.8</v>
      </c>
      <c r="M15" s="82">
        <v>1.47</v>
      </c>
      <c r="N15" s="79">
        <f>0.2+0.6</f>
        <v>0.8</v>
      </c>
      <c r="O15" s="82">
        <v>0</v>
      </c>
      <c r="P15" s="82">
        <v>0</v>
      </c>
      <c r="Q15" s="82">
        <v>3.9221240000000002</v>
      </c>
      <c r="R15" s="34"/>
      <c r="S15" s="17"/>
      <c r="T15" s="17"/>
      <c r="U15" s="17"/>
    </row>
    <row r="16" spans="1:21" ht="14.25" customHeight="1">
      <c r="B16" s="52" t="s">
        <v>103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26" spans="11:17">
      <c r="N26" s="33"/>
    </row>
    <row r="28" spans="11:17">
      <c r="K28" s="47"/>
      <c r="L28" s="47"/>
      <c r="M28" s="47"/>
      <c r="N28" s="47"/>
      <c r="O28" s="47"/>
      <c r="P28" s="47"/>
      <c r="Q28" s="47"/>
    </row>
  </sheetData>
  <autoFilter ref="A9:U16">
    <extLst/>
  </autoFilter>
  <mergeCells count="26">
    <mergeCell ref="J8:J9"/>
    <mergeCell ref="O8:O9"/>
    <mergeCell ref="P8:P9"/>
    <mergeCell ref="Q8:Q9"/>
    <mergeCell ref="R8:R9"/>
    <mergeCell ref="G14:G15"/>
    <mergeCell ref="H12:H13"/>
    <mergeCell ref="H14:H15"/>
    <mergeCell ref="I12:I13"/>
    <mergeCell ref="I14:I15"/>
    <mergeCell ref="B6:R6"/>
    <mergeCell ref="C8:I8"/>
    <mergeCell ref="K8:L8"/>
    <mergeCell ref="M8:N8"/>
    <mergeCell ref="B16:L16"/>
    <mergeCell ref="B12:B13"/>
    <mergeCell ref="B14:B15"/>
    <mergeCell ref="C12:C13"/>
    <mergeCell ref="C14:C15"/>
    <mergeCell ref="D12:D13"/>
    <mergeCell ref="D14:D15"/>
    <mergeCell ref="E12:E13"/>
    <mergeCell ref="E14:E15"/>
    <mergeCell ref="F12:F13"/>
    <mergeCell ref="F14:F15"/>
    <mergeCell ref="G12:G13"/>
  </mergeCells>
  <phoneticPr fontId="7" type="noConversion"/>
  <pageMargins left="0.74803149606299213" right="0.74803149606299213" top="0.27559055118110237" bottom="0.27559055118110237" header="0" footer="0"/>
  <pageSetup paperSize="9" scale="48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topLeftCell="B1" workbookViewId="0">
      <pane ySplit="9" topLeftCell="A10" activePane="bottomLeft" state="frozen"/>
      <selection pane="bottomLeft" activeCell="L29" sqref="L29"/>
    </sheetView>
  </sheetViews>
  <sheetFormatPr defaultColWidth="10" defaultRowHeight="13.5"/>
  <cols>
    <col min="1" max="1" width="9" hidden="1"/>
    <col min="2" max="2" width="9.5" customWidth="1"/>
    <col min="3" max="3" width="36.25" customWidth="1"/>
    <col min="4" max="4" width="23.25" customWidth="1"/>
    <col min="5" max="5" width="9" hidden="1"/>
    <col min="6" max="6" width="29.5" customWidth="1"/>
    <col min="7" max="7" width="22.875" customWidth="1"/>
    <col min="8" max="9" width="9" hidden="1"/>
    <col min="10" max="10" width="9.75" customWidth="1"/>
  </cols>
  <sheetData>
    <row r="1" spans="1:9" ht="22.5" hidden="1">
      <c r="A1" s="1">
        <v>0</v>
      </c>
      <c r="B1" s="1" t="s">
        <v>104</v>
      </c>
      <c r="C1" s="1" t="s">
        <v>105</v>
      </c>
    </row>
    <row r="2" spans="1:9" ht="22.5" hidden="1">
      <c r="A2" s="1">
        <v>0</v>
      </c>
      <c r="B2" s="1" t="s">
        <v>3</v>
      </c>
      <c r="C2" s="1" t="s">
        <v>4</v>
      </c>
      <c r="D2" s="1" t="s">
        <v>5</v>
      </c>
      <c r="F2" s="1" t="s">
        <v>106</v>
      </c>
      <c r="G2" s="1" t="s">
        <v>107</v>
      </c>
      <c r="H2" s="1" t="s">
        <v>8</v>
      </c>
    </row>
    <row r="3" spans="1:9" hidden="1">
      <c r="A3" s="1">
        <v>0</v>
      </c>
      <c r="C3" s="1" t="s">
        <v>9</v>
      </c>
      <c r="D3" s="1" t="s">
        <v>108</v>
      </c>
      <c r="E3" s="1" t="s">
        <v>22</v>
      </c>
      <c r="F3" s="1" t="s">
        <v>109</v>
      </c>
      <c r="G3" s="1" t="s">
        <v>110</v>
      </c>
      <c r="H3" s="1" t="s">
        <v>111</v>
      </c>
      <c r="I3" s="1" t="s">
        <v>111</v>
      </c>
    </row>
    <row r="4" spans="1:9" ht="14.25" customHeight="1">
      <c r="A4" s="1">
        <v>0</v>
      </c>
      <c r="B4" s="1" t="s">
        <v>112</v>
      </c>
    </row>
    <row r="5" spans="1:9" ht="32.1" customHeight="1">
      <c r="A5" s="1"/>
      <c r="B5" s="44"/>
      <c r="C5" s="45"/>
    </row>
    <row r="6" spans="1:9" ht="27.95" customHeight="1">
      <c r="A6" s="1">
        <v>0</v>
      </c>
      <c r="B6" s="48" t="s">
        <v>113</v>
      </c>
      <c r="C6" s="48"/>
      <c r="D6" s="48"/>
      <c r="E6" s="48"/>
      <c r="F6" s="48"/>
      <c r="G6" s="48"/>
    </row>
    <row r="7" spans="1:9" ht="14.25" customHeight="1">
      <c r="A7" s="1">
        <v>0</v>
      </c>
      <c r="G7" s="9" t="s">
        <v>26</v>
      </c>
    </row>
    <row r="8" spans="1:9" ht="19.899999999999999" customHeight="1">
      <c r="A8" s="1">
        <v>0</v>
      </c>
      <c r="B8" s="62" t="s">
        <v>114</v>
      </c>
      <c r="C8" s="60" t="s">
        <v>115</v>
      </c>
      <c r="D8" s="60"/>
      <c r="F8" s="61" t="s">
        <v>116</v>
      </c>
      <c r="G8" s="61"/>
    </row>
    <row r="9" spans="1:9" ht="19.899999999999999" customHeight="1">
      <c r="A9" s="1">
        <v>0</v>
      </c>
      <c r="B9" s="62"/>
      <c r="C9" s="2" t="s">
        <v>31</v>
      </c>
      <c r="D9" s="2" t="s">
        <v>117</v>
      </c>
      <c r="F9" s="2" t="s">
        <v>118</v>
      </c>
      <c r="G9" s="10" t="s">
        <v>117</v>
      </c>
    </row>
    <row r="10" spans="1:9" ht="30" customHeight="1">
      <c r="A10" s="1">
        <v>0</v>
      </c>
      <c r="B10" s="3" t="s">
        <v>119</v>
      </c>
      <c r="C10" s="4"/>
      <c r="D10" s="5">
        <f>D11+D12+D13+D14+D15</f>
        <v>0.54349999999999998</v>
      </c>
      <c r="F10" s="4"/>
      <c r="G10" s="20">
        <f>G11</f>
        <v>0.54349999999999998</v>
      </c>
    </row>
    <row r="11" spans="1:9" ht="30" customHeight="1">
      <c r="A11" s="1" t="s">
        <v>39</v>
      </c>
      <c r="B11" s="18">
        <v>1</v>
      </c>
      <c r="C11" s="12" t="s">
        <v>65</v>
      </c>
      <c r="D11" s="7">
        <v>5.7000000000000002E-2</v>
      </c>
      <c r="E11" s="1" t="s">
        <v>120</v>
      </c>
      <c r="F11" s="22" t="s">
        <v>121</v>
      </c>
      <c r="G11" s="23">
        <f>D11+D12+D13+D14+D15</f>
        <v>0.54349999999999998</v>
      </c>
      <c r="H11" s="1" t="s">
        <v>122</v>
      </c>
      <c r="I11" s="1" t="s">
        <v>122</v>
      </c>
    </row>
    <row r="12" spans="1:9" ht="30" customHeight="1">
      <c r="A12" s="1" t="s">
        <v>39</v>
      </c>
      <c r="B12" s="42">
        <v>2</v>
      </c>
      <c r="C12" s="43" t="s">
        <v>40</v>
      </c>
      <c r="D12" s="21">
        <v>0.1115</v>
      </c>
      <c r="E12" s="1" t="s">
        <v>123</v>
      </c>
      <c r="F12" s="22"/>
      <c r="G12" s="23"/>
      <c r="H12" s="1" t="s">
        <v>124</v>
      </c>
      <c r="I12" s="1" t="s">
        <v>124</v>
      </c>
    </row>
    <row r="13" spans="1:9" ht="30" customHeight="1">
      <c r="A13" s="1" t="s">
        <v>39</v>
      </c>
      <c r="B13" s="18">
        <v>3</v>
      </c>
      <c r="C13" s="12" t="s">
        <v>60</v>
      </c>
      <c r="D13" s="7">
        <v>0.14499999999999999</v>
      </c>
      <c r="E13" s="1" t="s">
        <v>125</v>
      </c>
      <c r="F13" s="12"/>
      <c r="G13" s="25"/>
      <c r="H13" s="1" t="s">
        <v>126</v>
      </c>
      <c r="I13" s="1" t="s">
        <v>126</v>
      </c>
    </row>
    <row r="14" spans="1:9" ht="30" customHeight="1">
      <c r="A14" s="1" t="s">
        <v>39</v>
      </c>
      <c r="B14" s="18">
        <v>4</v>
      </c>
      <c r="C14" s="12" t="s">
        <v>54</v>
      </c>
      <c r="D14" s="7">
        <v>0.14499999999999999</v>
      </c>
      <c r="E14" s="1" t="s">
        <v>127</v>
      </c>
      <c r="F14" s="12"/>
      <c r="G14" s="25"/>
      <c r="H14" s="1"/>
      <c r="I14" s="1"/>
    </row>
    <row r="15" spans="1:9" ht="30" customHeight="1">
      <c r="A15" s="1" t="s">
        <v>39</v>
      </c>
      <c r="B15" s="18">
        <v>5</v>
      </c>
      <c r="C15" s="12" t="s">
        <v>48</v>
      </c>
      <c r="D15" s="7">
        <v>8.5000000000000006E-2</v>
      </c>
      <c r="E15" s="1" t="s">
        <v>128</v>
      </c>
      <c r="F15" s="12"/>
      <c r="G15" s="25"/>
      <c r="H15" s="1"/>
      <c r="I15" s="1"/>
    </row>
  </sheetData>
  <mergeCells count="4">
    <mergeCell ref="B6:G6"/>
    <mergeCell ref="C8:D8"/>
    <mergeCell ref="F8:G8"/>
    <mergeCell ref="B8:B9"/>
  </mergeCells>
  <phoneticPr fontId="7" type="noConversion"/>
  <pageMargins left="0.74803149606299213" right="0.74803149606299213" top="0.27559055118110237" bottom="0.27559055118110237" header="0" footer="0"/>
  <pageSetup paperSize="9" scale="80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topLeftCell="B4" workbookViewId="0">
      <selection activeCell="F10" sqref="F10:G10"/>
    </sheetView>
  </sheetViews>
  <sheetFormatPr defaultColWidth="10" defaultRowHeight="13.5"/>
  <cols>
    <col min="1" max="1" width="9" hidden="1"/>
    <col min="2" max="2" width="17.5" customWidth="1"/>
    <col min="3" max="3" width="38.625" customWidth="1"/>
    <col min="4" max="4" width="23.25" customWidth="1"/>
    <col min="5" max="5" width="9" hidden="1"/>
    <col min="6" max="6" width="27.875" customWidth="1"/>
    <col min="7" max="7" width="21.625" customWidth="1"/>
    <col min="8" max="8" width="9" hidden="1"/>
    <col min="9" max="9" width="9.75" customWidth="1"/>
  </cols>
  <sheetData>
    <row r="1" spans="1:11" ht="22.5" hidden="1">
      <c r="A1" s="1">
        <v>0</v>
      </c>
      <c r="B1" s="1" t="s">
        <v>104</v>
      </c>
      <c r="C1" s="1" t="s">
        <v>129</v>
      </c>
    </row>
    <row r="2" spans="1:11" hidden="1">
      <c r="A2" s="1">
        <v>0</v>
      </c>
      <c r="B2" s="1" t="s">
        <v>3</v>
      </c>
      <c r="C2" s="1" t="s">
        <v>4</v>
      </c>
      <c r="D2" s="1" t="s">
        <v>5</v>
      </c>
      <c r="F2" s="1" t="s">
        <v>106</v>
      </c>
      <c r="G2" s="1" t="s">
        <v>107</v>
      </c>
      <c r="H2" s="1" t="s">
        <v>73</v>
      </c>
    </row>
    <row r="3" spans="1:11" hidden="1">
      <c r="A3" s="1">
        <v>0</v>
      </c>
      <c r="C3" s="1" t="s">
        <v>9</v>
      </c>
      <c r="D3" s="1" t="s">
        <v>108</v>
      </c>
      <c r="E3" s="1" t="s">
        <v>22</v>
      </c>
      <c r="F3" s="1" t="s">
        <v>109</v>
      </c>
      <c r="G3" s="1" t="s">
        <v>110</v>
      </c>
      <c r="H3" s="1" t="s">
        <v>111</v>
      </c>
    </row>
    <row r="4" spans="1:11" ht="14.25" customHeight="1">
      <c r="A4" s="1">
        <v>0</v>
      </c>
      <c r="B4" s="1" t="s">
        <v>112</v>
      </c>
    </row>
    <row r="5" spans="1:11" ht="27.95" customHeight="1">
      <c r="A5" s="1">
        <v>0</v>
      </c>
      <c r="B5" s="48" t="s">
        <v>130</v>
      </c>
      <c r="C5" s="48"/>
      <c r="D5" s="48"/>
      <c r="E5" s="48"/>
      <c r="F5" s="48"/>
      <c r="G5" s="48"/>
    </row>
    <row r="6" spans="1:11" ht="14.25" customHeight="1">
      <c r="A6" s="1">
        <v>0</v>
      </c>
      <c r="G6" s="9" t="s">
        <v>26</v>
      </c>
    </row>
    <row r="7" spans="1:11" ht="19.899999999999999" customHeight="1">
      <c r="A7" s="1">
        <v>0</v>
      </c>
      <c r="B7" s="62" t="s">
        <v>114</v>
      </c>
      <c r="C7" s="60" t="s">
        <v>131</v>
      </c>
      <c r="D7" s="60"/>
      <c r="F7" s="61" t="s">
        <v>132</v>
      </c>
      <c r="G7" s="61"/>
    </row>
    <row r="8" spans="1:11" ht="19.899999999999999" customHeight="1">
      <c r="A8" s="1">
        <v>0</v>
      </c>
      <c r="B8" s="62"/>
      <c r="C8" s="2" t="s">
        <v>31</v>
      </c>
      <c r="D8" s="2" t="s">
        <v>117</v>
      </c>
      <c r="F8" s="2" t="s">
        <v>118</v>
      </c>
      <c r="G8" s="10" t="s">
        <v>117</v>
      </c>
    </row>
    <row r="9" spans="1:11" ht="30" customHeight="1">
      <c r="A9" s="1">
        <v>0</v>
      </c>
      <c r="B9" s="3" t="s">
        <v>119</v>
      </c>
      <c r="C9" s="4"/>
      <c r="D9" s="5">
        <f>D10+D11+D12+D13</f>
        <v>2.4</v>
      </c>
      <c r="E9" s="1"/>
      <c r="F9" s="4"/>
      <c r="G9" s="11">
        <f>G10</f>
        <v>2.4</v>
      </c>
      <c r="H9" s="1"/>
    </row>
    <row r="10" spans="1:11" ht="39.950000000000003" customHeight="1">
      <c r="A10" s="1" t="s">
        <v>39</v>
      </c>
      <c r="B10" s="3">
        <v>9</v>
      </c>
      <c r="C10" s="6" t="s">
        <v>81</v>
      </c>
      <c r="D10" s="7">
        <v>0.315</v>
      </c>
      <c r="E10" s="12" t="s">
        <v>133</v>
      </c>
      <c r="F10" s="22" t="s">
        <v>134</v>
      </c>
      <c r="G10" s="72">
        <f>0.315+0.5+0.6+0.185+0.6+0.2</f>
        <v>2.4</v>
      </c>
      <c r="H10" s="1"/>
      <c r="K10" s="16"/>
    </row>
    <row r="11" spans="1:11" ht="30" customHeight="1">
      <c r="A11" s="1" t="s">
        <v>39</v>
      </c>
      <c r="B11" s="3">
        <v>11</v>
      </c>
      <c r="C11" s="6" t="s">
        <v>99</v>
      </c>
      <c r="D11" s="8">
        <f>0.5+0.6</f>
        <v>1.1000000000000001</v>
      </c>
      <c r="E11" s="13" t="s">
        <v>135</v>
      </c>
      <c r="F11" s="14"/>
      <c r="G11" s="8"/>
      <c r="H11" s="1"/>
      <c r="K11" s="16"/>
    </row>
    <row r="12" spans="1:11" ht="39.950000000000003" customHeight="1">
      <c r="A12" s="1" t="s">
        <v>39</v>
      </c>
      <c r="B12" s="3">
        <v>18</v>
      </c>
      <c r="C12" s="6" t="s">
        <v>90</v>
      </c>
      <c r="D12" s="8">
        <v>0.185</v>
      </c>
      <c r="E12" s="13" t="s">
        <v>136</v>
      </c>
      <c r="F12" s="15"/>
      <c r="G12" s="8"/>
      <c r="H12" s="1"/>
      <c r="K12" s="16"/>
    </row>
    <row r="13" spans="1:11" ht="30" customHeight="1">
      <c r="A13" s="1" t="s">
        <v>39</v>
      </c>
      <c r="B13" s="3">
        <v>19</v>
      </c>
      <c r="C13" s="6" t="s">
        <v>95</v>
      </c>
      <c r="D13" s="8">
        <f>0.6+0.2</f>
        <v>0.8</v>
      </c>
      <c r="E13" s="13" t="s">
        <v>137</v>
      </c>
      <c r="F13" s="15"/>
      <c r="G13" s="8"/>
      <c r="H13" s="1"/>
      <c r="K13" s="16"/>
    </row>
  </sheetData>
  <mergeCells count="4">
    <mergeCell ref="B5:G5"/>
    <mergeCell ref="C7:D7"/>
    <mergeCell ref="F7:G7"/>
    <mergeCell ref="B7:B8"/>
  </mergeCells>
  <phoneticPr fontId="7" type="noConversion"/>
  <pageMargins left="0.74803149606299213" right="0.74803149606299213" top="0.27559055118110237" bottom="0.27559055118110237" header="0" footer="0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表3-1 新增地方政府一般债券情况表</vt:lpstr>
      <vt:lpstr>表3-1 新增地方政府专项债券情况表</vt:lpstr>
      <vt:lpstr>表3-2 新增地方政府一般债券资金收支情况表</vt:lpstr>
      <vt:lpstr>表3-2 新增地方政府专项债券资金收支情况表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</cp:lastModifiedBy>
  <cp:lastPrinted>2023-06-07T00:33:30Z</cp:lastPrinted>
  <dcterms:created xsi:type="dcterms:W3CDTF">2023-05-29T16:11:00Z</dcterms:created>
  <dcterms:modified xsi:type="dcterms:W3CDTF">2023-06-07T01:06:29Z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