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4" activeTab="4"/>
  </bookViews>
  <sheets>
    <sheet name="Sheet2" sheetId="1" state="hidden" r:id="rId1"/>
    <sheet name="Sheet2 (2)" sheetId="2" state="hidden" r:id="rId2"/>
    <sheet name="核减户170.9的详细组成" sheetId="3" state="hidden" r:id="rId3"/>
    <sheet name="Sheet3" sheetId="4" state="hidden" r:id="rId4"/>
    <sheet name="2020年恩平市扶贫开发工作资金使用计划表（第一批)" sheetId="5" r:id="rId5"/>
    <sheet name="2020年资金使用计划表 (2)" sheetId="6" state="hidden" r:id="rId6"/>
    <sheet name="2020年 (2)" sheetId="7" state="hidden" r:id="rId7"/>
    <sheet name="Sheet5" sheetId="8" state="hidden" r:id="rId8"/>
    <sheet name="Sheet6" sheetId="9" state="hidden" r:id="rId9"/>
    <sheet name="Sheet1" sheetId="10" state="hidden" r:id="rId10"/>
  </sheets>
  <definedNames>
    <definedName name="_xlnm.Print_Titles" localSheetId="4">'2020年恩平市扶贫开发工作资金使用计划表（第一批)'!$1:$3</definedName>
    <definedName name="_xlnm.Print_Titles" localSheetId="9">'Sheet1'!$1:$3</definedName>
    <definedName name="_xlnm.Print_Titles" localSheetId="0">'Sheet2'!$5:$5</definedName>
    <definedName name="_xlnm.Print_Titles" localSheetId="1">'Sheet2 (2)'!$5:$5</definedName>
    <definedName name="_xlnm._FilterDatabase" localSheetId="2" hidden="1">'核减户170.9的详细组成'!$O$7:$Q$26</definedName>
  </definedNames>
  <calcPr fullCalcOnLoad="1"/>
</workbook>
</file>

<file path=xl/comments3.xml><?xml version="1.0" encoding="utf-8"?>
<comments xmlns="http://schemas.openxmlformats.org/spreadsheetml/2006/main">
  <authors>
    <author>Windows 用户</author>
  </authors>
  <commentList>
    <comment ref="F6" authorId="0">
      <text>
        <r>
          <rPr>
            <b/>
            <sz val="9"/>
            <rFont val="Tahoma"/>
            <family val="2"/>
          </rPr>
          <t xml:space="preserve">Windows </t>
        </r>
        <r>
          <rPr>
            <b/>
            <sz val="9"/>
            <rFont val="宋体"/>
            <family val="0"/>
          </rPr>
          <t>用户</t>
        </r>
        <r>
          <rPr>
            <b/>
            <sz val="9"/>
            <rFont val="Tahoma"/>
            <family val="2"/>
          </rPr>
          <t>:</t>
        </r>
        <r>
          <rPr>
            <sz val="9"/>
            <rFont val="Tahoma"/>
            <family val="2"/>
          </rPr>
          <t xml:space="preserve">
</t>
        </r>
        <r>
          <rPr>
            <sz val="9"/>
            <rFont val="宋体"/>
            <family val="0"/>
          </rPr>
          <t>江财农</t>
        </r>
        <r>
          <rPr>
            <sz val="9"/>
            <rFont val="Tahoma"/>
            <family val="2"/>
          </rPr>
          <t>[2019]53</t>
        </r>
        <r>
          <rPr>
            <sz val="9"/>
            <rFont val="宋体"/>
            <family val="0"/>
          </rPr>
          <t>号</t>
        </r>
      </text>
    </comment>
    <comment ref="J9" authorId="0">
      <text>
        <r>
          <rPr>
            <b/>
            <sz val="9"/>
            <rFont val="Tahoma"/>
            <family val="2"/>
          </rPr>
          <t xml:space="preserve">Windows </t>
        </r>
        <r>
          <rPr>
            <b/>
            <sz val="9"/>
            <rFont val="宋体"/>
            <family val="0"/>
          </rPr>
          <t>用户</t>
        </r>
        <r>
          <rPr>
            <b/>
            <sz val="9"/>
            <rFont val="Tahoma"/>
            <family val="2"/>
          </rPr>
          <t>:</t>
        </r>
        <r>
          <rPr>
            <sz val="9"/>
            <rFont val="Tahoma"/>
            <family val="2"/>
          </rPr>
          <t xml:space="preserve">
</t>
        </r>
        <r>
          <rPr>
            <sz val="9"/>
            <rFont val="宋体"/>
            <family val="0"/>
          </rPr>
          <t>经费申请中</t>
        </r>
      </text>
    </comment>
    <comment ref="K9" authorId="0">
      <text>
        <r>
          <rPr>
            <b/>
            <sz val="9"/>
            <rFont val="Tahoma"/>
            <family val="2"/>
          </rPr>
          <t xml:space="preserve">Windows </t>
        </r>
        <r>
          <rPr>
            <b/>
            <sz val="9"/>
            <rFont val="宋体"/>
            <family val="0"/>
          </rPr>
          <t>用户</t>
        </r>
        <r>
          <rPr>
            <b/>
            <sz val="9"/>
            <rFont val="Tahoma"/>
            <family val="2"/>
          </rPr>
          <t>:</t>
        </r>
        <r>
          <rPr>
            <sz val="9"/>
            <rFont val="Tahoma"/>
            <family val="2"/>
          </rPr>
          <t xml:space="preserve">
</t>
        </r>
        <r>
          <rPr>
            <sz val="9"/>
            <rFont val="宋体"/>
            <family val="0"/>
          </rPr>
          <t>经费申请中</t>
        </r>
      </text>
    </comment>
    <comment ref="G19" authorId="0">
      <text>
        <r>
          <rPr>
            <b/>
            <sz val="9"/>
            <rFont val="Tahoma"/>
            <family val="2"/>
          </rPr>
          <t xml:space="preserve">Windows </t>
        </r>
        <r>
          <rPr>
            <b/>
            <sz val="9"/>
            <rFont val="宋体"/>
            <family val="0"/>
          </rPr>
          <t>用户</t>
        </r>
        <r>
          <rPr>
            <b/>
            <sz val="9"/>
            <rFont val="Tahoma"/>
            <family val="2"/>
          </rPr>
          <t>:</t>
        </r>
        <r>
          <rPr>
            <sz val="9"/>
            <rFont val="Tahoma"/>
            <family val="2"/>
          </rPr>
          <t xml:space="preserve">
38.707039</t>
        </r>
        <r>
          <rPr>
            <sz val="9"/>
            <rFont val="宋体"/>
            <family val="0"/>
          </rPr>
          <t>；</t>
        </r>
        <r>
          <rPr>
            <sz val="9"/>
            <rFont val="Tahoma"/>
            <family val="2"/>
          </rPr>
          <t xml:space="preserve"> 14.154878</t>
        </r>
        <r>
          <rPr>
            <sz val="9"/>
            <rFont val="宋体"/>
            <family val="0"/>
          </rPr>
          <t>；</t>
        </r>
        <r>
          <rPr>
            <sz val="9"/>
            <rFont val="Tahoma"/>
            <family val="2"/>
          </rPr>
          <t xml:space="preserve"> </t>
        </r>
      </text>
    </comment>
    <comment ref="J25" authorId="0">
      <text>
        <r>
          <rPr>
            <b/>
            <sz val="9"/>
            <rFont val="Tahoma"/>
            <family val="2"/>
          </rPr>
          <t xml:space="preserve">Windows </t>
        </r>
        <r>
          <rPr>
            <b/>
            <sz val="9"/>
            <rFont val="宋体"/>
            <family val="0"/>
          </rPr>
          <t>用户</t>
        </r>
        <r>
          <rPr>
            <b/>
            <sz val="9"/>
            <rFont val="Tahoma"/>
            <family val="2"/>
          </rPr>
          <t>:</t>
        </r>
        <r>
          <rPr>
            <sz val="9"/>
            <rFont val="Tahoma"/>
            <family val="2"/>
          </rPr>
          <t xml:space="preserve">
9.1435</t>
        </r>
        <r>
          <rPr>
            <sz val="9"/>
            <rFont val="宋体"/>
            <family val="0"/>
          </rPr>
          <t>；</t>
        </r>
        <r>
          <rPr>
            <sz val="9"/>
            <rFont val="Tahoma"/>
            <family val="2"/>
          </rPr>
          <t>8.3565</t>
        </r>
      </text>
    </comment>
    <comment ref="K25" authorId="0">
      <text>
        <r>
          <rPr>
            <b/>
            <sz val="9"/>
            <rFont val="Tahoma"/>
            <family val="2"/>
          </rPr>
          <t xml:space="preserve">Windows </t>
        </r>
        <r>
          <rPr>
            <b/>
            <sz val="9"/>
            <rFont val="宋体"/>
            <family val="0"/>
          </rPr>
          <t>用户</t>
        </r>
        <r>
          <rPr>
            <b/>
            <sz val="9"/>
            <rFont val="Tahoma"/>
            <family val="2"/>
          </rPr>
          <t>:</t>
        </r>
        <r>
          <rPr>
            <sz val="9"/>
            <rFont val="Tahoma"/>
            <family val="2"/>
          </rPr>
          <t xml:space="preserve">
9.1435</t>
        </r>
        <r>
          <rPr>
            <sz val="9"/>
            <rFont val="宋体"/>
            <family val="0"/>
          </rPr>
          <t>；</t>
        </r>
        <r>
          <rPr>
            <sz val="9"/>
            <rFont val="Tahoma"/>
            <family val="2"/>
          </rPr>
          <t>8.3565</t>
        </r>
      </text>
    </comment>
    <comment ref="G26" authorId="0">
      <text>
        <r>
          <rPr>
            <b/>
            <sz val="9"/>
            <rFont val="Tahoma"/>
            <family val="2"/>
          </rPr>
          <t xml:space="preserve">Windows </t>
        </r>
        <r>
          <rPr>
            <b/>
            <sz val="9"/>
            <rFont val="宋体"/>
            <family val="0"/>
          </rPr>
          <t>用户</t>
        </r>
        <r>
          <rPr>
            <b/>
            <sz val="9"/>
            <rFont val="Tahoma"/>
            <family val="2"/>
          </rPr>
          <t>:</t>
        </r>
        <r>
          <rPr>
            <sz val="9"/>
            <rFont val="Tahoma"/>
            <family val="2"/>
          </rPr>
          <t xml:space="preserve">
</t>
        </r>
        <r>
          <rPr>
            <sz val="9"/>
            <rFont val="宋体"/>
            <family val="0"/>
          </rPr>
          <t>危房改造</t>
        </r>
      </text>
    </comment>
    <comment ref="J26" authorId="0">
      <text>
        <r>
          <rPr>
            <b/>
            <sz val="9"/>
            <rFont val="Tahoma"/>
            <family val="2"/>
          </rPr>
          <t xml:space="preserve">Windows </t>
        </r>
        <r>
          <rPr>
            <b/>
            <sz val="9"/>
            <rFont val="宋体"/>
            <family val="0"/>
          </rPr>
          <t>用户</t>
        </r>
        <r>
          <rPr>
            <b/>
            <sz val="9"/>
            <rFont val="Tahoma"/>
            <family val="2"/>
          </rPr>
          <t>:</t>
        </r>
        <r>
          <rPr>
            <sz val="9"/>
            <rFont val="Tahoma"/>
            <family val="2"/>
          </rPr>
          <t xml:space="preserve">
</t>
        </r>
        <r>
          <rPr>
            <sz val="9"/>
            <rFont val="宋体"/>
            <family val="0"/>
          </rPr>
          <t>分散性产业补贴</t>
        </r>
        <r>
          <rPr>
            <sz val="9"/>
            <rFont val="Tahoma"/>
            <family val="2"/>
          </rPr>
          <t>23.603</t>
        </r>
        <r>
          <rPr>
            <sz val="9"/>
            <rFont val="宋体"/>
            <family val="0"/>
          </rPr>
          <t>；危房改造</t>
        </r>
        <r>
          <rPr>
            <sz val="9"/>
            <rFont val="Tahoma"/>
            <family val="2"/>
          </rPr>
          <t>18</t>
        </r>
        <r>
          <rPr>
            <sz val="9"/>
            <rFont val="宋体"/>
            <family val="0"/>
          </rPr>
          <t>；</t>
        </r>
      </text>
    </comment>
    <comment ref="K26" authorId="0">
      <text>
        <r>
          <rPr>
            <b/>
            <sz val="9"/>
            <rFont val="Tahoma"/>
            <family val="2"/>
          </rPr>
          <t xml:space="preserve">Windows </t>
        </r>
        <r>
          <rPr>
            <b/>
            <sz val="9"/>
            <rFont val="宋体"/>
            <family val="0"/>
          </rPr>
          <t>用户</t>
        </r>
        <r>
          <rPr>
            <b/>
            <sz val="9"/>
            <rFont val="Tahoma"/>
            <family val="2"/>
          </rPr>
          <t>:</t>
        </r>
        <r>
          <rPr>
            <sz val="9"/>
            <rFont val="Tahoma"/>
            <family val="2"/>
          </rPr>
          <t xml:space="preserve">
</t>
        </r>
        <r>
          <rPr>
            <sz val="9"/>
            <rFont val="宋体"/>
            <family val="0"/>
          </rPr>
          <t>分散性产业补贴</t>
        </r>
        <r>
          <rPr>
            <sz val="9"/>
            <rFont val="Tahoma"/>
            <family val="2"/>
          </rPr>
          <t>23.603</t>
        </r>
        <r>
          <rPr>
            <sz val="9"/>
            <rFont val="宋体"/>
            <family val="0"/>
          </rPr>
          <t>；危房改造</t>
        </r>
        <r>
          <rPr>
            <sz val="9"/>
            <rFont val="Tahoma"/>
            <family val="2"/>
          </rPr>
          <t>18</t>
        </r>
        <r>
          <rPr>
            <sz val="9"/>
            <rFont val="宋体"/>
            <family val="0"/>
          </rPr>
          <t>；</t>
        </r>
      </text>
    </comment>
  </commentList>
</comments>
</file>

<file path=xl/comments4.xml><?xml version="1.0" encoding="utf-8"?>
<comments xmlns="http://schemas.openxmlformats.org/spreadsheetml/2006/main">
  <authors>
    <author>Windows 用户</author>
  </authors>
  <commentList>
    <comment ref="G9" authorId="0">
      <text>
        <r>
          <rPr>
            <b/>
            <sz val="9"/>
            <rFont val="Tahoma"/>
            <family val="2"/>
          </rPr>
          <t xml:space="preserve">Windows </t>
        </r>
        <r>
          <rPr>
            <b/>
            <sz val="9"/>
            <rFont val="宋体"/>
            <family val="0"/>
          </rPr>
          <t>用户</t>
        </r>
        <r>
          <rPr>
            <b/>
            <sz val="9"/>
            <rFont val="Tahoma"/>
            <family val="2"/>
          </rPr>
          <t>:</t>
        </r>
        <r>
          <rPr>
            <sz val="9"/>
            <rFont val="Tahoma"/>
            <family val="2"/>
          </rPr>
          <t xml:space="preserve">
</t>
        </r>
        <r>
          <rPr>
            <sz val="9"/>
            <rFont val="宋体"/>
            <family val="0"/>
          </rPr>
          <t>经费申请中</t>
        </r>
      </text>
    </comment>
    <comment ref="H9" authorId="0">
      <text>
        <r>
          <rPr>
            <b/>
            <sz val="9"/>
            <rFont val="Tahoma"/>
            <family val="2"/>
          </rPr>
          <t xml:space="preserve">Windows </t>
        </r>
        <r>
          <rPr>
            <b/>
            <sz val="9"/>
            <rFont val="宋体"/>
            <family val="0"/>
          </rPr>
          <t>用户</t>
        </r>
        <r>
          <rPr>
            <b/>
            <sz val="9"/>
            <rFont val="Tahoma"/>
            <family val="2"/>
          </rPr>
          <t>:</t>
        </r>
        <r>
          <rPr>
            <sz val="9"/>
            <rFont val="Tahoma"/>
            <family val="2"/>
          </rPr>
          <t xml:space="preserve">
</t>
        </r>
        <r>
          <rPr>
            <sz val="9"/>
            <rFont val="宋体"/>
            <family val="0"/>
          </rPr>
          <t>经费申请中</t>
        </r>
      </text>
    </comment>
    <comment ref="G25" authorId="0">
      <text>
        <r>
          <rPr>
            <b/>
            <sz val="9"/>
            <rFont val="Tahoma"/>
            <family val="2"/>
          </rPr>
          <t xml:space="preserve">Windows </t>
        </r>
        <r>
          <rPr>
            <b/>
            <sz val="9"/>
            <rFont val="宋体"/>
            <family val="0"/>
          </rPr>
          <t>用户</t>
        </r>
        <r>
          <rPr>
            <b/>
            <sz val="9"/>
            <rFont val="Tahoma"/>
            <family val="2"/>
          </rPr>
          <t>:</t>
        </r>
        <r>
          <rPr>
            <sz val="9"/>
            <rFont val="Tahoma"/>
            <family val="2"/>
          </rPr>
          <t xml:space="preserve">
9.1435</t>
        </r>
        <r>
          <rPr>
            <sz val="9"/>
            <rFont val="宋体"/>
            <family val="0"/>
          </rPr>
          <t>；</t>
        </r>
        <r>
          <rPr>
            <sz val="9"/>
            <rFont val="Tahoma"/>
            <family val="2"/>
          </rPr>
          <t>8.3565</t>
        </r>
      </text>
    </comment>
    <comment ref="H25" authorId="0">
      <text>
        <r>
          <rPr>
            <b/>
            <sz val="9"/>
            <rFont val="Tahoma"/>
            <family val="2"/>
          </rPr>
          <t xml:space="preserve">Windows </t>
        </r>
        <r>
          <rPr>
            <b/>
            <sz val="9"/>
            <rFont val="宋体"/>
            <family val="0"/>
          </rPr>
          <t>用户</t>
        </r>
        <r>
          <rPr>
            <b/>
            <sz val="9"/>
            <rFont val="Tahoma"/>
            <family val="2"/>
          </rPr>
          <t>:</t>
        </r>
        <r>
          <rPr>
            <sz val="9"/>
            <rFont val="Tahoma"/>
            <family val="2"/>
          </rPr>
          <t xml:space="preserve">
9.1435</t>
        </r>
        <r>
          <rPr>
            <sz val="9"/>
            <rFont val="宋体"/>
            <family val="0"/>
          </rPr>
          <t>；</t>
        </r>
        <r>
          <rPr>
            <sz val="9"/>
            <rFont val="Tahoma"/>
            <family val="2"/>
          </rPr>
          <t>8.3565</t>
        </r>
      </text>
    </comment>
    <comment ref="G26" authorId="0">
      <text>
        <r>
          <rPr>
            <b/>
            <sz val="9"/>
            <rFont val="Tahoma"/>
            <family val="2"/>
          </rPr>
          <t xml:space="preserve">Windows </t>
        </r>
        <r>
          <rPr>
            <b/>
            <sz val="9"/>
            <rFont val="宋体"/>
            <family val="0"/>
          </rPr>
          <t>用户</t>
        </r>
        <r>
          <rPr>
            <b/>
            <sz val="9"/>
            <rFont val="Tahoma"/>
            <family val="2"/>
          </rPr>
          <t>:</t>
        </r>
        <r>
          <rPr>
            <sz val="9"/>
            <rFont val="Tahoma"/>
            <family val="2"/>
          </rPr>
          <t xml:space="preserve">
</t>
        </r>
        <r>
          <rPr>
            <sz val="9"/>
            <rFont val="宋体"/>
            <family val="0"/>
          </rPr>
          <t>分散性产业补贴</t>
        </r>
        <r>
          <rPr>
            <sz val="9"/>
            <rFont val="Tahoma"/>
            <family val="2"/>
          </rPr>
          <t>23.603</t>
        </r>
        <r>
          <rPr>
            <sz val="9"/>
            <rFont val="宋体"/>
            <family val="0"/>
          </rPr>
          <t>；危房改造</t>
        </r>
        <r>
          <rPr>
            <sz val="9"/>
            <rFont val="Tahoma"/>
            <family val="2"/>
          </rPr>
          <t>18</t>
        </r>
        <r>
          <rPr>
            <sz val="9"/>
            <rFont val="宋体"/>
            <family val="0"/>
          </rPr>
          <t>；</t>
        </r>
      </text>
    </comment>
    <comment ref="H26" authorId="0">
      <text>
        <r>
          <rPr>
            <b/>
            <sz val="9"/>
            <rFont val="Tahoma"/>
            <family val="2"/>
          </rPr>
          <t xml:space="preserve">Windows </t>
        </r>
        <r>
          <rPr>
            <b/>
            <sz val="9"/>
            <rFont val="宋体"/>
            <family val="0"/>
          </rPr>
          <t>用户</t>
        </r>
        <r>
          <rPr>
            <b/>
            <sz val="9"/>
            <rFont val="Tahoma"/>
            <family val="2"/>
          </rPr>
          <t>:</t>
        </r>
        <r>
          <rPr>
            <sz val="9"/>
            <rFont val="Tahoma"/>
            <family val="2"/>
          </rPr>
          <t xml:space="preserve">
</t>
        </r>
        <r>
          <rPr>
            <sz val="9"/>
            <rFont val="宋体"/>
            <family val="0"/>
          </rPr>
          <t>分散性产业补贴</t>
        </r>
        <r>
          <rPr>
            <sz val="9"/>
            <rFont val="Tahoma"/>
            <family val="2"/>
          </rPr>
          <t>23.603</t>
        </r>
        <r>
          <rPr>
            <sz val="9"/>
            <rFont val="宋体"/>
            <family val="0"/>
          </rPr>
          <t>；危房改造</t>
        </r>
        <r>
          <rPr>
            <sz val="9"/>
            <rFont val="Tahoma"/>
            <family val="2"/>
          </rPr>
          <t>18</t>
        </r>
        <r>
          <rPr>
            <sz val="9"/>
            <rFont val="宋体"/>
            <family val="0"/>
          </rPr>
          <t>；</t>
        </r>
      </text>
    </comment>
  </commentList>
</comments>
</file>

<file path=xl/sharedStrings.xml><?xml version="1.0" encoding="utf-8"?>
<sst xmlns="http://schemas.openxmlformats.org/spreadsheetml/2006/main" count="743" uniqueCount="234">
  <si>
    <t>附件1</t>
  </si>
  <si>
    <t>2019年江门级扶贫资金及年度结余扶贫资金分配（调整）使用计划表</t>
  </si>
  <si>
    <t>二0一九年度</t>
  </si>
  <si>
    <t>制表单位：恩平市扶贫办</t>
  </si>
  <si>
    <t>2016.12.1</t>
  </si>
  <si>
    <t>序号</t>
  </si>
  <si>
    <t>项目</t>
  </si>
  <si>
    <t>内容</t>
  </si>
  <si>
    <t>资金         （万元）</t>
  </si>
  <si>
    <t>江门资金</t>
  </si>
  <si>
    <t>本级资金</t>
  </si>
  <si>
    <t>实施单位</t>
  </si>
  <si>
    <t>备注</t>
  </si>
  <si>
    <t>2020年预算</t>
  </si>
  <si>
    <t>总计</t>
  </si>
  <si>
    <t>筹集资金</t>
  </si>
  <si>
    <r>
      <t>2019</t>
    </r>
    <r>
      <rPr>
        <sz val="12"/>
        <rFont val="宋体"/>
        <family val="0"/>
      </rPr>
      <t>年江门级扶贫资金</t>
    </r>
    <r>
      <rPr>
        <sz val="12"/>
        <rFont val="宋体"/>
        <family val="0"/>
      </rPr>
      <t>376</t>
    </r>
    <r>
      <rPr>
        <sz val="12"/>
        <rFont val="宋体"/>
        <family val="0"/>
      </rPr>
      <t>万、江门市直部门结对重点帮扶项目资金</t>
    </r>
    <r>
      <rPr>
        <sz val="12"/>
        <rFont val="宋体"/>
        <family val="0"/>
      </rPr>
      <t>55</t>
    </r>
    <r>
      <rPr>
        <sz val="12"/>
        <rFont val="宋体"/>
        <family val="0"/>
      </rPr>
      <t>万</t>
    </r>
  </si>
  <si>
    <r>
      <t>2018</t>
    </r>
    <r>
      <rPr>
        <sz val="12"/>
        <rFont val="宋体"/>
        <family val="0"/>
      </rPr>
      <t>年结余</t>
    </r>
    <r>
      <rPr>
        <sz val="12"/>
        <rFont val="宋体"/>
        <family val="0"/>
      </rPr>
      <t>340.383991</t>
    </r>
    <r>
      <rPr>
        <sz val="12"/>
        <rFont val="宋体"/>
        <family val="0"/>
      </rPr>
      <t>万元</t>
    </r>
  </si>
  <si>
    <t>一</t>
  </si>
  <si>
    <t>扶贫工作经费</t>
  </si>
  <si>
    <t>合计</t>
  </si>
  <si>
    <t>扶贫办日常运行经费</t>
  </si>
  <si>
    <t>市扶贫办</t>
  </si>
  <si>
    <t xml:space="preserve">  由市扶贫办按扶贫工作实际需要安排用于下乡车辆租赁、扶贫业务培训、资料印制、低收入人口认定费用等扶贫工作费用。</t>
  </si>
  <si>
    <t>各镇（街）办公经费</t>
  </si>
  <si>
    <t>各镇（街）</t>
  </si>
  <si>
    <r>
      <t xml:space="preserve">  恩城、横陂、大田、良西各3万元，其他镇各2万元</t>
    </r>
    <r>
      <rPr>
        <sz val="12"/>
        <rFont val="宋体"/>
        <family val="0"/>
      </rPr>
      <t>扶贫办公经费。</t>
    </r>
  </si>
  <si>
    <t>低收入人口入户调查工作经费</t>
  </si>
  <si>
    <t xml:space="preserve">  用于各镇（街）低收入人口入户调查工作下乡补助、临聘人员工资、资料印刷、系统录入、后期跟踪服务等方面的支出，每户费用60元。</t>
  </si>
  <si>
    <t>2019年“广东扶贫济困日”启动仪式经费</t>
  </si>
  <si>
    <r>
      <t xml:space="preserve">   用于2019年“广东扶贫济困日”</t>
    </r>
    <r>
      <rPr>
        <sz val="12"/>
        <rFont val="宋体"/>
        <family val="0"/>
      </rPr>
      <t>启动仪式经费</t>
    </r>
  </si>
  <si>
    <t>二</t>
  </si>
  <si>
    <t>重点帮扶对象帮扶资金</t>
  </si>
  <si>
    <t>人身意外保险经费</t>
  </si>
  <si>
    <r>
      <t>贫困户859户2757人，</t>
    </r>
    <r>
      <rPr>
        <sz val="12"/>
        <rFont val="宋体"/>
        <family val="0"/>
      </rPr>
      <t>每人</t>
    </r>
    <r>
      <rPr>
        <sz val="12"/>
        <rFont val="宋体"/>
        <family val="0"/>
      </rPr>
      <t>300</t>
    </r>
    <r>
      <rPr>
        <sz val="12"/>
        <rFont val="宋体"/>
        <family val="0"/>
      </rPr>
      <t>元保费。</t>
    </r>
    <r>
      <rPr>
        <sz val="12"/>
        <rFont val="宋体"/>
        <family val="0"/>
      </rPr>
      <t>2019年底实施。</t>
    </r>
  </si>
  <si>
    <t>生产资料财政补贴</t>
  </si>
  <si>
    <t>我市共有贫困户859户2757人，每年每户贫困户补贴生产资料500元。</t>
  </si>
  <si>
    <r>
      <t>与妇联联合举办2</t>
    </r>
    <r>
      <rPr>
        <sz val="12"/>
        <rFont val="宋体"/>
        <family val="0"/>
      </rPr>
      <t>019年</t>
    </r>
    <r>
      <rPr>
        <sz val="12"/>
        <rFont val="宋体"/>
        <family val="0"/>
      </rPr>
      <t>“爱心父母”牵手“困境儿童”活动</t>
    </r>
  </si>
  <si>
    <t>妇联</t>
  </si>
  <si>
    <t>与妇联联合举办“爱心父母”牵手“困境儿童”活动，帮扶精准扶贫家庭中的单亲家庭子女、在押服刑人员未成年子女、孤儿、留守儿童、流动儿童等。</t>
  </si>
  <si>
    <t>与团市委联合举办相关活动活动</t>
  </si>
  <si>
    <t>团市委</t>
  </si>
  <si>
    <t>与市团市委举办慈善义卖捐资助学活动和精准扶贫对象儿童福彩夏令营活动，通过活动帮助贫困儿童健康成长。</t>
  </si>
  <si>
    <t>三</t>
  </si>
  <si>
    <t>产业、资产收益项目帮扶资金</t>
  </si>
  <si>
    <t>圣堂镇市场扶贫商铺项目</t>
  </si>
  <si>
    <t>安排60万元用于圣堂镇市场扶贫商铺先建后补项目</t>
  </si>
  <si>
    <t>丰穗米业扶贫产业项目</t>
  </si>
  <si>
    <t xml:space="preserve">  安排220万元用于丰穗米业扶贫产业项目资金，与丰穗米业有限公司合作，项目收益不低于6%，收益由市扶贫办统筹分配给部分镇（街）贫困户，公司承担新品种示范带动作用，就近吸纳贫困户就业，与贫困户签订水稻保价收购的协议等。</t>
  </si>
  <si>
    <r>
      <t xml:space="preserve"> </t>
    </r>
    <r>
      <rPr>
        <sz val="12"/>
        <rFont val="宋体"/>
        <family val="0"/>
      </rPr>
      <t xml:space="preserve"> </t>
    </r>
    <r>
      <rPr>
        <sz val="12"/>
        <rFont val="宋体"/>
        <family val="0"/>
      </rPr>
      <t>由镇建设产业扶贫基地、资产收益项目以及扶持能带动农民致富的规模经营的农业专业合作社、市农业龙头企业，带动贫困户脱贫致富。</t>
    </r>
  </si>
  <si>
    <r>
      <t>55万为市直部门结对重点帮扶项目资金</t>
    </r>
    <r>
      <rPr>
        <sz val="12"/>
        <rFont val="宋体"/>
        <family val="0"/>
      </rPr>
      <t>，每个镇（街）</t>
    </r>
    <r>
      <rPr>
        <sz val="12"/>
        <rFont val="宋体"/>
        <family val="0"/>
      </rPr>
      <t>5万，由派驻干部统筹用于</t>
    </r>
    <r>
      <rPr>
        <sz val="12"/>
        <rFont val="宋体"/>
        <family val="0"/>
      </rPr>
      <t>产业扶贫项目。</t>
    </r>
  </si>
  <si>
    <t>牛江镇小康农场培训室维修改造先建后补项目</t>
  </si>
  <si>
    <t>安排30万元用于牛江镇小康农场培训室维修改造先建后补项目</t>
  </si>
  <si>
    <t>四</t>
  </si>
  <si>
    <t>老区基础设施建设</t>
  </si>
  <si>
    <t>圣堂镇三联村委会猪仔山村道捣制工程</t>
  </si>
  <si>
    <t>圣堂镇</t>
  </si>
  <si>
    <t>横陂镇虾山村委会竹根村塘坦建设</t>
  </si>
  <si>
    <t>横陂镇</t>
  </si>
  <si>
    <t>五</t>
  </si>
  <si>
    <t>机动资金</t>
  </si>
  <si>
    <t>补贴类帮扶项目资金</t>
  </si>
  <si>
    <t xml:space="preserve">   2019年机动资金(用于贫困户分散产业补贴、转移劳动力再就业、技能就业培训补贴、危房改造补贴、粤菜师傅补贴项目、公益性岗位补贴、饮水思源改水项目第二期补助资金以及其他扶贫办出台的有关补贴项目）后期补贴资金不足部分从2020预算中调剂。</t>
  </si>
  <si>
    <t>江门结余    资金</t>
  </si>
  <si>
    <t>本级结余资金</t>
  </si>
  <si>
    <t>2019年支付</t>
  </si>
  <si>
    <t>结余</t>
  </si>
  <si>
    <t>实际安排</t>
  </si>
  <si>
    <t>江门结余</t>
  </si>
  <si>
    <t>与妇联联合举办2019年“爱心父母”牵手“困境儿童”活动</t>
  </si>
  <si>
    <t>圣堂镇2019年扶贫产业项目</t>
  </si>
  <si>
    <t>安排60万元用于圣堂镇2019年扶贫产业项目</t>
  </si>
  <si>
    <t>牛江镇小康农场扶贫基地</t>
  </si>
  <si>
    <t>扶持小康农场生产经营建设，作为示范带动贫困户就业、创业基地。（按结算价支付）</t>
  </si>
  <si>
    <t>横陂镇虾山村委会竹根村塘坦建设（结算款结转至明年）</t>
  </si>
  <si>
    <t>马铃薯户外、分散性补贴、住房</t>
  </si>
  <si>
    <t>无调整待支</t>
  </si>
  <si>
    <t>2017年27.42595</t>
  </si>
  <si>
    <t>2019年江门级资金结余</t>
  </si>
  <si>
    <t>2019年贫困户生产资料补贴资金</t>
  </si>
  <si>
    <t>2020年精准贫困户人身意外保险费用</t>
  </si>
  <si>
    <t>2019年建档立卡贫困户住房安全保障资金</t>
  </si>
  <si>
    <t>丰穗米业——产业扶贫项目</t>
  </si>
  <si>
    <t>2020年恩平市扶贫资金使用计划表（第一批)</t>
  </si>
  <si>
    <t>2020/6月</t>
  </si>
  <si>
    <t>资金下达文件名称</t>
  </si>
  <si>
    <t>项目实施单位</t>
  </si>
  <si>
    <t>项目名称</t>
  </si>
  <si>
    <t>项目建设内容</t>
  </si>
  <si>
    <t>恩平级资金安排（万元）</t>
  </si>
  <si>
    <t>江门级资金安排（万元）</t>
  </si>
  <si>
    <t>蓬江区资金安排（万元）</t>
  </si>
  <si>
    <t>（一）关于拨付2019年市级扶贫开发工作资金（恩平市建档立卡贫困户安全饮水工程）的通知（江财农〔2019〕140号）</t>
  </si>
  <si>
    <t>恩平市建档立卡贫困户安全饮水工程</t>
  </si>
  <si>
    <t xml:space="preserve">  横陂镇42万、大田镇6万、那吉镇7万元，恩平市水利局45万。（横陂镇、大田镇、那吉镇自行委托有关工程对进行改水入户工作，余下镇（街)由恩平水利局委托供水公司落实贫困户改水入户工程。）</t>
  </si>
  <si>
    <t>（二）2019年江门市扶贫开发财政专项资金（江财农〔2019〕53号）</t>
  </si>
  <si>
    <t>2019年江门市扶贫开发财政专项资金（江财农〔2019〕53号）</t>
  </si>
  <si>
    <t>低收入群体帮扶改革试点专项资金</t>
  </si>
  <si>
    <t xml:space="preserve">    根据“1+7”低收入帮扶改革政策制度，结合实际需求，将资金安排用于就业帮扶、产业帮扶、金融助推、落实救助供养补助、教育资助、健康帮扶、住房安全等帮扶项目，其中14.975万元补助低收入对象/特困精准贫困人身意外伤害小额保险。资金不足部分,从2021年扶贫资金中安排列支，如资金结余调整为扶贫机动资金，用于补贴类项目。</t>
  </si>
  <si>
    <t>14.975万元用于、疾病住院补充医疗保险、因学返贫保险、财产综合保险等保险费用，599人，250元/人。</t>
  </si>
  <si>
    <t>（三）2020年蓬江区三级结对帮扶资金</t>
  </si>
  <si>
    <t>2020年蓬江区三级结对帮扶资金</t>
  </si>
  <si>
    <t>恩城街道办</t>
  </si>
  <si>
    <t>石青村委会路灯安装工程</t>
  </si>
  <si>
    <t>石青村委会道路扩宽，小公园绿化工程</t>
  </si>
  <si>
    <t>米仓村委会塘坦建设工程</t>
  </si>
  <si>
    <t>米仓村委会元淋村塘坦建设工程</t>
  </si>
  <si>
    <t>联合村委会村容村貌美化亮化工程</t>
  </si>
  <si>
    <t>联合村委会秧坎咀村村容村貌美化亮化工程</t>
  </si>
  <si>
    <t>君堂镇</t>
  </si>
  <si>
    <t>平安村委会村道建设工程</t>
  </si>
  <si>
    <t>平安村委会平安村水渠村道建设工程</t>
  </si>
  <si>
    <t>龙塘村委会村道建设工程</t>
  </si>
  <si>
    <t>龙塘村委会福塘村村道建设工程</t>
  </si>
  <si>
    <t>牛江镇</t>
  </si>
  <si>
    <t>岭南村委会潭口村塘坦改造</t>
  </si>
  <si>
    <t>牛江镇岭南村委会潭口村塘坦改造</t>
  </si>
  <si>
    <t>良西镇</t>
  </si>
  <si>
    <t>福坪村委会村容村貌美化亮化工程</t>
  </si>
  <si>
    <t>福坪村委会忠心村村容村貌美化亮化工程</t>
  </si>
  <si>
    <t>龙塘村委会白兔村村容村貌建设</t>
  </si>
  <si>
    <t>大田镇</t>
  </si>
  <si>
    <t>朗西村委会小公园建设工程</t>
  </si>
  <si>
    <t>朗西村委会田厂村小公园建设工程</t>
  </si>
  <si>
    <t>白石村委会路灯工程</t>
  </si>
  <si>
    <t>白石村委会至云岗村小组路灯工程</t>
  </si>
  <si>
    <t>白石村委会路灯安装工程</t>
  </si>
  <si>
    <t>白石村委会云岗村至大坪村路灯安装工程</t>
  </si>
  <si>
    <t>元山村委会村容村貌美化亮化工程</t>
  </si>
  <si>
    <t>（四）2020年恩平市扶贫开发财政专项资金（恩财预【2020】6号）</t>
  </si>
  <si>
    <t>恩财预【2020】6号</t>
  </si>
  <si>
    <t>由市扶贫办按扶贫工作实际安排用于下乡车辆租赁、扶贫业务培训及会务、办公资料印制、低收入人口入户调查、购买办公设备、贫困户脱贫验收人员聘请及其他必需的扶贫工作支出。</t>
  </si>
  <si>
    <t>用于各镇（街）扶贫办下乡车辆租赁、扶贫业务培训、宣传资料印制、购买办公设备、贫困户特殊情况补助及其他扶贫下乡工作补助，不得用于各项奖金、津贴和福利补助。</t>
  </si>
  <si>
    <t>电视台</t>
  </si>
  <si>
    <t>2020年“广东扶贫济困日”启动仪式经费</t>
  </si>
  <si>
    <t>包含宣传视频制作、会场布置、主持、礼仪服务等内容，具体由恩平电视台实施，相关支出由市扶贫申请划拨到实施制作单位</t>
  </si>
  <si>
    <t>扶贫办</t>
  </si>
  <si>
    <t>扶贫成效推广费用</t>
  </si>
  <si>
    <t>供销社</t>
  </si>
  <si>
    <t>恩平市供销社农产品冷链配送中心工程项目</t>
  </si>
  <si>
    <t>支持冷链配送中心工程项目，解决贫困户农产品销售难，保存难问题。</t>
  </si>
  <si>
    <t>那吉镇</t>
  </si>
  <si>
    <t>养蜂采蜜项目扶贫灌装车间</t>
  </si>
  <si>
    <t>为进一步扩大基地发展，建立扶贫灌装车间，树立品牌形象，投入30万元用于建立扶贫灌装车间。</t>
  </si>
  <si>
    <t>市残联</t>
  </si>
  <si>
    <t xml:space="preserve">恩平市残疾人联合会精准脱贫项目
——爱心茶餐厅服务
</t>
  </si>
  <si>
    <t xml:space="preserve">   由市扶贫办、市残疾人联合会主办，市综治维稳中心协办，投入残疾人精准脱贫资金44万元（其中：市扶贫办30万元，市残联14万元）作为项目运营资金。爱心茶餐厅为残疾贫困户提供5个轮换辅助就业岗位（四个月为一个周期），一年可让15名残疾人进行辅助就业；期满一年进行就业推荐，轮换其他残疾人进入辅助就业岗位。</t>
  </si>
  <si>
    <t>生产资料财政补贴（500元/户，共771户2488人）。</t>
  </si>
  <si>
    <t>危房补贴</t>
  </si>
  <si>
    <t>贫困户危房改造补贴（详见方案）。</t>
  </si>
  <si>
    <t>市教育局</t>
  </si>
  <si>
    <t>精准扶贫对象线上教育</t>
  </si>
  <si>
    <t>补助疫情期间精准扶贫对象线上教育设备。</t>
  </si>
  <si>
    <t xml:space="preserve">贫困户疫情困难补助
</t>
  </si>
  <si>
    <t xml:space="preserve">    用于因疫情影响无法返岗的贫困户对象进行一次性奖补。</t>
  </si>
  <si>
    <t>用于贫困户分散产业补贴、转移劳动力再就业、技能就业培训补贴、粤菜师傅补贴项目、公益性岗位补贴、饮水思源改水项目第二期补助资金以及其他扶贫办出台的有关补贴项目。</t>
  </si>
  <si>
    <t>老促会</t>
  </si>
  <si>
    <t>革命老区村美丽乡村配套设施项目</t>
  </si>
  <si>
    <t>革命老区村美丽乡村配套设施（其中上凯村、鹏昌村、朗北村、蓝田村各5万元，水塘村2万元）。</t>
  </si>
  <si>
    <t>2020年恩平级扶贫资金使用计划表</t>
  </si>
  <si>
    <t>二0二0年度</t>
  </si>
  <si>
    <t>（一）2020年恩平市扶贫开发财政专项资金（恩财预【2020】6号）</t>
  </si>
  <si>
    <t>各镇（街）扶贫工作宣传及办公经费</t>
  </si>
  <si>
    <t>民政局、电视台</t>
  </si>
  <si>
    <t>奖牌、奖杯的制作由民政局实施，宣传视频制作、会场布置、主持、司仪等由恩平电视台实施，相关费用直接拨付到实施单位。</t>
  </si>
  <si>
    <t>人身意外保险经费（300元/户，共771户2488人）</t>
  </si>
  <si>
    <t>江门</t>
  </si>
  <si>
    <t>生产资料财政补贴（500元/户，共771户2488人）</t>
  </si>
  <si>
    <t>扶贫成效宣传费用</t>
  </si>
  <si>
    <t>脱贫成效、成果宣传费用</t>
  </si>
  <si>
    <t>贫困户危房改造补贴（详见方案）</t>
  </si>
  <si>
    <t>补助疫情期间精准扶贫对象线上教育设备</t>
  </si>
  <si>
    <t>用于贫困户分散产业补贴、转移劳动力再就业、技能就业培训补贴、粤菜师傅补贴项目、公益性岗位补贴、饮水思源改水项目第二期补助资金以及其他扶贫办出台的有关补贴项目.</t>
  </si>
  <si>
    <t>革命老区村红色示范村、美丽乡村配套设施</t>
  </si>
  <si>
    <t>革命老区村红色示范村宣传阵地及美丽乡村配套设施（其中上凯村、鹏昌村、朗北村、蓝田村各5万元，水塘村2万元）</t>
  </si>
  <si>
    <t>低收入对象人身意外保险</t>
  </si>
  <si>
    <t>补助低收入对象的人身意外伤害小额保险、疾病住院补充医疗保险、因学返贫保险、财产综合保险等保险费用，599人，250元/人。（首期）</t>
  </si>
  <si>
    <t>（二）关于拨付2019年市级扶贫开发工作资金（恩平市建档立卡贫困户安全饮水工程）的通知（江财农〔2019〕140号）</t>
  </si>
  <si>
    <r>
      <t>横陂镇42万、大田镇</t>
    </r>
    <r>
      <rPr>
        <sz val="8"/>
        <rFont val="宋体"/>
        <family val="0"/>
      </rPr>
      <t>6</t>
    </r>
    <r>
      <rPr>
        <sz val="8"/>
        <rFont val="宋体"/>
        <family val="0"/>
      </rPr>
      <t>万、那吉镇</t>
    </r>
    <r>
      <rPr>
        <sz val="8"/>
        <rFont val="宋体"/>
        <family val="0"/>
      </rPr>
      <t>7</t>
    </r>
    <r>
      <rPr>
        <sz val="8"/>
        <rFont val="宋体"/>
        <family val="0"/>
      </rPr>
      <t>万元，恩平市水利局45万。（横陂镇、大田镇、那吉镇自行委托有关工程对进行改水入户工作，余下镇（街)由恩平水利局委托供水公司落实贫困户改水入户工程。）</t>
    </r>
  </si>
  <si>
    <t>（三）2019年江门市扶贫开发财政专项资金（江财农〔2019〕53号）</t>
  </si>
  <si>
    <t xml:space="preserve">    根据“1+7”低收入帮扶改革政策制度，结合实际需求，将资金安排用于就业帮扶、产业帮扶、金融助推、落实救助供养补助、教育资助、健康帮扶、住房安全等帮扶项目。</t>
  </si>
  <si>
    <t>（四）2020年蓬江区三级结对帮扶资金（待下达）</t>
  </si>
  <si>
    <t>恩城街道办石青村委会路灯安装工程</t>
  </si>
  <si>
    <t>石青村委会新安村路灯安装工程</t>
  </si>
  <si>
    <t>恩城街道办米仓村委会塘坦建设工程</t>
  </si>
  <si>
    <t>恩城街道办联合村委会村容村貌美化亮化工程</t>
  </si>
  <si>
    <t>君堂镇平安村委会村道建设工程</t>
  </si>
  <si>
    <t>圣堂镇龙塘村委会村道建设工程</t>
  </si>
  <si>
    <t>圣堂镇三山村委会村容村貌建设工程</t>
  </si>
  <si>
    <t>三山村委会凹口村村容村貌建设工程</t>
  </si>
  <si>
    <t>良西镇福坪村委会村容村貌美化亮化工程</t>
  </si>
  <si>
    <t>良西镇龙山村委会村容村貌提升工程</t>
  </si>
  <si>
    <t>龙山村委会增屋村村容村貌提升工程</t>
  </si>
  <si>
    <t>大田镇朗西村委会小公园建设工程</t>
  </si>
  <si>
    <t>大田镇白石村委会路灯工程</t>
  </si>
  <si>
    <t>大田镇白石村委会路灯安装工程</t>
  </si>
  <si>
    <t>横陂镇元山村委会村容村貌美化亮化工程</t>
  </si>
  <si>
    <t>资金下达           文件名称</t>
  </si>
  <si>
    <t>文件文号</t>
  </si>
  <si>
    <t>结余资金（万元）</t>
  </si>
  <si>
    <t>2019年终结余</t>
  </si>
  <si>
    <t>2020年4月13日结余</t>
  </si>
  <si>
    <t>4月14日前收单待支</t>
  </si>
  <si>
    <t>关于拨付2017年度扶贫措施市级补助资金的通知</t>
  </si>
  <si>
    <t>江财农〔2017〕       114号</t>
  </si>
  <si>
    <t>关于下达2018年度扶贫措施市级专项补助资金的通知</t>
  </si>
  <si>
    <t>江财农        [2018]          76号</t>
  </si>
  <si>
    <t>关于拨付2018年度扶持老区农户发展生产市级专项资金的通知</t>
  </si>
  <si>
    <t>江财农[2018]    148号</t>
  </si>
  <si>
    <t>2019年江门市扶贫开发财政专项资金</t>
  </si>
  <si>
    <t>关于拨付2019年扶贫开发工作资金（第一批）的通知</t>
  </si>
  <si>
    <t>江财农          〔2019〕       53号</t>
  </si>
  <si>
    <t>农村自然资源奖补资金</t>
  </si>
  <si>
    <t>扶贫措施专项资金</t>
  </si>
  <si>
    <t>关于拨付2019年度扶持老区建设和老区农户发展生产市级专项资金的通知</t>
  </si>
  <si>
    <t>江财农〔2019〕108号</t>
  </si>
  <si>
    <t>关于下达2019年度部门预算的通知</t>
  </si>
  <si>
    <t>恩财预(2019)6号</t>
  </si>
  <si>
    <t>2018年江门市级专项资金</t>
  </si>
  <si>
    <t>待支</t>
  </si>
  <si>
    <t>调整</t>
  </si>
  <si>
    <t>176（85万已下拨到镇）</t>
  </si>
  <si>
    <t>危房改造56万已下拨到镇</t>
  </si>
  <si>
    <t>2020年恩平市扶贫资金使用计划表（第一批202063)</t>
  </si>
  <si>
    <t>横陂镇42万、大田镇6万、那吉镇7万元，恩平市水利局45万。（横陂镇、大田镇、那吉镇自行委托有关工程对进行改水入户工作，余下镇（街)由恩平水利局委托供水公司落实贫困户改水入户工程。）</t>
  </si>
  <si>
    <r>
      <t xml:space="preserve">    根据“1+7”低收入帮扶改革政策制度，结合实际需求，将资金安排用于就业帮扶、产业帮扶、金融助推、落实救助供养补助、教育资助、健康帮扶、住房安全等帮扶项目，其中28.548万元补助低收入对象的人身意外伤害小额保险</t>
    </r>
    <r>
      <rPr>
        <sz val="9"/>
        <rFont val="宋体"/>
        <family val="0"/>
      </rPr>
      <t>资金不足部分。从2021年扶贫资金中安排列支，如资金结余调整为扶贫机动资金，用于补贴类项目。</t>
    </r>
  </si>
  <si>
    <t>28.548万元用于、疾病住院补充医疗保险、因学返贫保险、财产综合保险等保险费用，599人，250元/人。</t>
  </si>
  <si>
    <t>（三）2020年蓬江区三级结对帮扶资金（待下达）</t>
  </si>
  <si>
    <t>（待下达）</t>
  </si>
  <si>
    <t>龙山村委会村容村貌提升工程</t>
  </si>
  <si>
    <t>由市扶贫办按扶贫工作实际安排用于下乡车辆租赁、扶贫业务培训及会务、宣传资料印制、低收入人口入户调查、贫困户脱贫验收及其他必需的扶贫工作支出。</t>
  </si>
  <si>
    <r>
      <t>奖牌、奖杯的制作由民政局实施，1</t>
    </r>
    <r>
      <rPr>
        <sz val="9"/>
        <rFont val="宋体"/>
        <family val="0"/>
      </rPr>
      <t>0周年宣传展板制作，</t>
    </r>
    <r>
      <rPr>
        <sz val="9"/>
        <rFont val="宋体"/>
        <family val="0"/>
      </rPr>
      <t>宣传视频制作、会场布置、主持、司仪等由恩平电视台实施，相关费用直接拨付到实施单位。</t>
    </r>
  </si>
  <si>
    <t>脱贫成效、成果宣传费用。</t>
  </si>
  <si>
    <t>革命老区村红色示范村宣传阵地及美丽乡村配套设施（其中上凯村、鹏昌村、朗北村、蓝田村各5万元，水塘村2万元）。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</si>
</sst>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72">
    <font>
      <sz val="12"/>
      <name val="宋体"/>
      <family val="0"/>
    </font>
    <font>
      <b/>
      <sz val="16"/>
      <name val="宋体"/>
      <family val="0"/>
    </font>
    <font>
      <b/>
      <sz val="9"/>
      <name val="宋体"/>
      <family val="0"/>
    </font>
    <font>
      <b/>
      <sz val="12"/>
      <color indexed="8"/>
      <name val="宋体"/>
      <family val="0"/>
    </font>
    <font>
      <b/>
      <sz val="10"/>
      <name val="宋体"/>
      <family val="0"/>
    </font>
    <font>
      <sz val="9"/>
      <name val="宋体"/>
      <family val="0"/>
    </font>
    <font>
      <sz val="11"/>
      <color indexed="8"/>
      <name val="仿宋"/>
      <family val="3"/>
    </font>
    <font>
      <sz val="9"/>
      <color indexed="8"/>
      <name val="仿宋"/>
      <family val="3"/>
    </font>
    <font>
      <sz val="9"/>
      <color indexed="8"/>
      <name val="宋体"/>
      <family val="0"/>
    </font>
    <font>
      <sz val="10"/>
      <name val="宋体"/>
      <family val="0"/>
    </font>
    <font>
      <sz val="14"/>
      <name val="宋体"/>
      <family val="0"/>
    </font>
    <font>
      <sz val="14"/>
      <color indexed="8"/>
      <name val="宋体"/>
      <family val="0"/>
    </font>
    <font>
      <sz val="14"/>
      <color indexed="8"/>
      <name val="仿宋"/>
      <family val="3"/>
    </font>
    <font>
      <sz val="10"/>
      <color indexed="8"/>
      <name val="仿宋"/>
      <family val="3"/>
    </font>
    <font>
      <sz val="10"/>
      <color indexed="8"/>
      <name val="宋体"/>
      <family val="0"/>
    </font>
    <font>
      <b/>
      <sz val="10"/>
      <color indexed="8"/>
      <name val="宋体"/>
      <family val="0"/>
    </font>
    <font>
      <sz val="12"/>
      <color indexed="8"/>
      <name val="宋体"/>
      <family val="0"/>
    </font>
    <font>
      <b/>
      <sz val="12"/>
      <name val="宋体"/>
      <family val="0"/>
    </font>
    <font>
      <sz val="11"/>
      <name val="宋体"/>
      <family val="0"/>
    </font>
    <font>
      <b/>
      <sz val="14"/>
      <name val="宋体"/>
      <family val="0"/>
    </font>
    <font>
      <sz val="11"/>
      <color indexed="8"/>
      <name val="宋体"/>
      <family val="0"/>
    </font>
    <font>
      <b/>
      <sz val="13"/>
      <color indexed="54"/>
      <name val="宋体"/>
      <family val="0"/>
    </font>
    <font>
      <u val="single"/>
      <sz val="12"/>
      <color indexed="36"/>
      <name val="宋体"/>
      <family val="0"/>
    </font>
    <font>
      <b/>
      <sz val="15"/>
      <color indexed="54"/>
      <name val="宋体"/>
      <family val="0"/>
    </font>
    <font>
      <b/>
      <sz val="18"/>
      <color indexed="54"/>
      <name val="宋体"/>
      <family val="0"/>
    </font>
    <font>
      <sz val="11"/>
      <color indexed="16"/>
      <name val="宋体"/>
      <family val="0"/>
    </font>
    <font>
      <sz val="11"/>
      <color indexed="17"/>
      <name val="宋体"/>
      <family val="0"/>
    </font>
    <font>
      <b/>
      <sz val="11"/>
      <color indexed="63"/>
      <name val="宋体"/>
      <family val="0"/>
    </font>
    <font>
      <sz val="11"/>
      <color indexed="10"/>
      <name val="宋体"/>
      <family val="0"/>
    </font>
    <font>
      <b/>
      <sz val="11"/>
      <color indexed="8"/>
      <name val="宋体"/>
      <family val="0"/>
    </font>
    <font>
      <b/>
      <sz val="11"/>
      <color indexed="53"/>
      <name val="宋体"/>
      <family val="0"/>
    </font>
    <font>
      <u val="single"/>
      <sz val="12"/>
      <color indexed="12"/>
      <name val="宋体"/>
      <family val="0"/>
    </font>
    <font>
      <sz val="11"/>
      <color indexed="62"/>
      <name val="宋体"/>
      <family val="0"/>
    </font>
    <font>
      <sz val="11"/>
      <color indexed="53"/>
      <name val="宋体"/>
      <family val="0"/>
    </font>
    <font>
      <sz val="11"/>
      <color indexed="9"/>
      <name val="宋体"/>
      <family val="0"/>
    </font>
    <font>
      <sz val="11"/>
      <color indexed="19"/>
      <name val="宋体"/>
      <family val="0"/>
    </font>
    <font>
      <b/>
      <sz val="11"/>
      <color indexed="54"/>
      <name val="宋体"/>
      <family val="0"/>
    </font>
    <font>
      <b/>
      <sz val="11"/>
      <color indexed="9"/>
      <name val="宋体"/>
      <family val="0"/>
    </font>
    <font>
      <i/>
      <sz val="11"/>
      <color indexed="23"/>
      <name val="宋体"/>
      <family val="0"/>
    </font>
    <font>
      <sz val="8"/>
      <name val="宋体"/>
      <family val="0"/>
    </font>
    <font>
      <b/>
      <sz val="9"/>
      <name val="Tahoma"/>
      <family val="2"/>
    </font>
    <font>
      <sz val="9"/>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
      <sz val="9"/>
      <color theme="1"/>
      <name val="仿宋"/>
      <family val="3"/>
    </font>
    <font>
      <sz val="9"/>
      <color theme="1"/>
      <name val="Calibri"/>
      <family val="0"/>
    </font>
    <font>
      <sz val="14"/>
      <color theme="1"/>
      <name val="Calibri"/>
      <family val="0"/>
    </font>
    <font>
      <sz val="14"/>
      <color theme="1"/>
      <name val="仿宋"/>
      <family val="3"/>
    </font>
    <font>
      <sz val="10"/>
      <color theme="1"/>
      <name val="仿宋"/>
      <family val="3"/>
    </font>
    <font>
      <sz val="9"/>
      <color theme="1"/>
      <name val="宋体"/>
      <family val="0"/>
    </font>
    <font>
      <sz val="10"/>
      <color theme="1"/>
      <name val="宋体"/>
      <family val="0"/>
    </font>
    <font>
      <b/>
      <sz val="10"/>
      <color theme="1"/>
      <name val="宋体"/>
      <family val="0"/>
    </font>
    <font>
      <sz val="12"/>
      <color theme="1"/>
      <name val="宋体"/>
      <family val="0"/>
    </font>
    <font>
      <sz val="10"/>
      <color theme="1"/>
      <name val="Calibri"/>
      <family val="0"/>
    </font>
    <font>
      <b/>
      <sz val="12"/>
      <color theme="1"/>
      <name val="宋体"/>
      <family val="0"/>
    </font>
    <font>
      <b/>
      <sz val="8"/>
      <name val="宋体"/>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0" fillId="7" borderId="2" applyNumberFormat="0" applyFont="0" applyAlignment="0" applyProtection="0"/>
    <xf numFmtId="0" fontId="45"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5" fillId="9" borderId="0" applyNumberFormat="0" applyBorder="0" applyAlignment="0" applyProtection="0"/>
    <xf numFmtId="0" fontId="46" fillId="0" borderId="4" applyNumberFormat="0" applyFill="0" applyAlignment="0" applyProtection="0"/>
    <xf numFmtId="0" fontId="45"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42" fillId="0" borderId="0">
      <alignment vertical="center"/>
      <protection/>
    </xf>
    <xf numFmtId="0" fontId="58"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42" fillId="0" borderId="0">
      <alignment vertical="center"/>
      <protection/>
    </xf>
    <xf numFmtId="0" fontId="0" fillId="0" borderId="0">
      <alignment vertical="center"/>
      <protection/>
    </xf>
    <xf numFmtId="0" fontId="0" fillId="0" borderId="0">
      <alignment vertical="center"/>
      <protection/>
    </xf>
  </cellStyleXfs>
  <cellXfs count="187">
    <xf numFmtId="0" fontId="0" fillId="0" borderId="0" xfId="0" applyAlignment="1">
      <alignment vertical="center"/>
    </xf>
    <xf numFmtId="0" fontId="0" fillId="0" borderId="0" xfId="66">
      <alignment vertical="center"/>
      <protection/>
    </xf>
    <xf numFmtId="0" fontId="0" fillId="0" borderId="0" xfId="0" applyAlignment="1">
      <alignment horizontal="center" vertical="center"/>
    </xf>
    <xf numFmtId="0" fontId="1" fillId="0" borderId="0" xfId="66" applyFont="1" applyAlignment="1">
      <alignment horizontal="center" vertical="center" wrapText="1"/>
      <protection/>
    </xf>
    <xf numFmtId="0" fontId="0" fillId="0" borderId="0" xfId="66" applyFill="1" applyAlignment="1">
      <alignment vertical="center"/>
      <protection/>
    </xf>
    <xf numFmtId="0" fontId="0" fillId="0" borderId="0" xfId="66" applyFill="1" applyAlignment="1">
      <alignment horizontal="center" vertical="center"/>
      <protection/>
    </xf>
    <xf numFmtId="0" fontId="0" fillId="0" borderId="9" xfId="0" applyFont="1" applyBorder="1" applyAlignment="1">
      <alignment horizontal="center" vertical="center"/>
    </xf>
    <xf numFmtId="0" fontId="2" fillId="0" borderId="9" xfId="0" applyFont="1" applyFill="1" applyBorder="1" applyAlignment="1">
      <alignment horizontal="center" vertical="center" wrapText="1"/>
    </xf>
    <xf numFmtId="0" fontId="3" fillId="0" borderId="9" xfId="65" applyFont="1" applyFill="1" applyBorder="1" applyAlignment="1" applyProtection="1">
      <alignment horizontal="center" vertical="center" wrapText="1"/>
      <protection/>
    </xf>
    <xf numFmtId="0" fontId="0" fillId="0" borderId="9" xfId="0" applyFont="1" applyBorder="1" applyAlignment="1">
      <alignment horizontal="center" vertical="center" wrapText="1"/>
    </xf>
    <xf numFmtId="0" fontId="4" fillId="33" borderId="10" xfId="0" applyFont="1" applyFill="1" applyBorder="1" applyAlignment="1">
      <alignment horizontal="center" vertical="center" wrapText="1"/>
    </xf>
    <xf numFmtId="0" fontId="5" fillId="34" borderId="9" xfId="0" applyFont="1" applyFill="1" applyBorder="1" applyAlignment="1">
      <alignment horizontal="center" vertical="center" wrapText="1"/>
    </xf>
    <xf numFmtId="0" fontId="5" fillId="34" borderId="9" xfId="0" applyFont="1" applyFill="1" applyBorder="1" applyAlignment="1">
      <alignment horizontal="left" vertical="center" wrapText="1"/>
    </xf>
    <xf numFmtId="0" fontId="5" fillId="0" borderId="9" xfId="0" applyFont="1" applyBorder="1" applyAlignment="1">
      <alignment horizontal="center" vertical="center"/>
    </xf>
    <xf numFmtId="0" fontId="5" fillId="0"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0" borderId="9" xfId="0" applyFont="1" applyFill="1" applyBorder="1" applyAlignment="1">
      <alignment horizontal="center" vertical="center" wrapText="1"/>
    </xf>
    <xf numFmtId="0" fontId="59" fillId="0" borderId="9" xfId="0" applyFont="1" applyBorder="1" applyAlignment="1">
      <alignment horizontal="center" vertical="center" wrapText="1"/>
    </xf>
    <xf numFmtId="0" fontId="60" fillId="0" borderId="10" xfId="0" applyFont="1" applyBorder="1" applyAlignment="1">
      <alignment horizontal="center" vertical="center" wrapText="1"/>
    </xf>
    <xf numFmtId="0" fontId="5" fillId="0" borderId="10" xfId="0" applyFont="1" applyBorder="1" applyAlignment="1">
      <alignment vertical="center"/>
    </xf>
    <xf numFmtId="0" fontId="60" fillId="0" borderId="9" xfId="0" applyFont="1" applyBorder="1" applyAlignment="1">
      <alignment horizontal="center" vertical="center" wrapText="1"/>
    </xf>
    <xf numFmtId="0" fontId="5" fillId="0" borderId="9" xfId="0" applyFont="1" applyBorder="1" applyAlignment="1">
      <alignment vertical="center"/>
    </xf>
    <xf numFmtId="0" fontId="59" fillId="0" borderId="10" xfId="0" applyFont="1" applyBorder="1" applyAlignment="1">
      <alignment horizontal="center" vertical="center" wrapText="1"/>
    </xf>
    <xf numFmtId="0" fontId="0"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 fillId="0" borderId="10" xfId="0" applyFont="1" applyBorder="1" applyAlignment="1">
      <alignment horizontal="center" vertical="center"/>
    </xf>
    <xf numFmtId="0" fontId="61" fillId="0" borderId="9" xfId="0" applyFont="1" applyBorder="1" applyAlignment="1">
      <alignment horizontal="center" vertical="center" wrapText="1"/>
    </xf>
    <xf numFmtId="0" fontId="0" fillId="0" borderId="0" xfId="0" applyAlignment="1">
      <alignment horizontal="center" vertical="center" wrapText="1"/>
    </xf>
    <xf numFmtId="57" fontId="0" fillId="0" borderId="16" xfId="66" applyNumberFormat="1" applyFill="1" applyBorder="1" applyAlignment="1">
      <alignment horizontal="center" vertical="center" wrapText="1"/>
      <protection/>
    </xf>
    <xf numFmtId="0" fontId="0" fillId="0" borderId="16" xfId="0" applyBorder="1" applyAlignment="1">
      <alignment horizontal="center" vertical="center" wrapText="1"/>
    </xf>
    <xf numFmtId="0" fontId="0" fillId="0" borderId="9" xfId="0" applyBorder="1" applyAlignment="1">
      <alignment vertical="center"/>
    </xf>
    <xf numFmtId="0" fontId="4" fillId="33" borderId="9" xfId="0" applyFont="1" applyFill="1" applyBorder="1" applyAlignment="1">
      <alignment horizontal="center" vertical="center" wrapText="1"/>
    </xf>
    <xf numFmtId="0" fontId="0" fillId="0" borderId="9" xfId="0" applyBorder="1" applyAlignment="1">
      <alignment horizontal="center" vertical="center"/>
    </xf>
    <xf numFmtId="0" fontId="0" fillId="0" borderId="0" xfId="0" applyFont="1" applyAlignment="1">
      <alignment horizontal="center" vertical="center"/>
    </xf>
    <xf numFmtId="176" fontId="9" fillId="0" borderId="9" xfId="0" applyNumberFormat="1" applyFont="1" applyFill="1" applyBorder="1" applyAlignment="1">
      <alignment horizontal="center" vertical="center"/>
    </xf>
    <xf numFmtId="40" fontId="4" fillId="33" borderId="9" xfId="0" applyNumberFormat="1" applyFont="1" applyFill="1" applyBorder="1" applyAlignment="1">
      <alignment horizontal="center" vertical="center"/>
    </xf>
    <xf numFmtId="0" fontId="5" fillId="35" borderId="9" xfId="0" applyFont="1" applyFill="1" applyBorder="1" applyAlignment="1">
      <alignment horizontal="center" vertical="center" wrapText="1"/>
    </xf>
    <xf numFmtId="0" fontId="0" fillId="36" borderId="0" xfId="0" applyFill="1" applyAlignment="1">
      <alignment vertical="center"/>
    </xf>
    <xf numFmtId="0" fontId="0" fillId="0" borderId="9" xfId="0" applyFont="1" applyFill="1" applyBorder="1" applyAlignment="1">
      <alignment horizontal="center" vertical="center"/>
    </xf>
    <xf numFmtId="0" fontId="1" fillId="0" borderId="0" xfId="66" applyFont="1" applyAlignment="1">
      <alignment horizontal="center" vertical="center"/>
      <protection/>
    </xf>
    <xf numFmtId="0" fontId="0" fillId="0" borderId="0" xfId="66" applyAlignment="1">
      <alignment horizontal="center" vertical="center"/>
      <protection/>
    </xf>
    <xf numFmtId="0" fontId="10" fillId="0" borderId="0" xfId="66" applyFont="1" applyFill="1" applyAlignment="1">
      <alignment horizontal="center" vertical="center"/>
      <protection/>
    </xf>
    <xf numFmtId="57" fontId="0" fillId="0" borderId="0" xfId="66" applyNumberFormat="1" applyFill="1" applyAlignment="1">
      <alignment horizontal="center" vertical="center"/>
      <protection/>
    </xf>
    <xf numFmtId="0" fontId="62" fillId="0" borderId="9" xfId="0" applyFont="1" applyBorder="1" applyAlignment="1">
      <alignment horizontal="center" vertical="center" wrapText="1"/>
    </xf>
    <xf numFmtId="0" fontId="0" fillId="0" borderId="9" xfId="0" applyFont="1" applyBorder="1" applyAlignment="1">
      <alignment vertical="center"/>
    </xf>
    <xf numFmtId="0" fontId="0" fillId="35" borderId="9" xfId="0" applyFill="1" applyBorder="1" applyAlignment="1">
      <alignment vertical="center" wrapText="1"/>
    </xf>
    <xf numFmtId="0" fontId="5" fillId="35" borderId="12" xfId="0" applyFont="1" applyFill="1" applyBorder="1" applyAlignment="1">
      <alignment horizontal="center" vertical="center" wrapText="1"/>
    </xf>
    <xf numFmtId="0" fontId="0" fillId="0" borderId="13" xfId="0" applyBorder="1" applyAlignment="1">
      <alignment vertical="center" wrapText="1"/>
    </xf>
    <xf numFmtId="0" fontId="63" fillId="0" borderId="10" xfId="0" applyFont="1" applyBorder="1" applyAlignment="1">
      <alignment horizontal="center" vertical="center" wrapText="1"/>
    </xf>
    <xf numFmtId="0" fontId="0" fillId="0" borderId="10" xfId="0" applyBorder="1" applyAlignment="1">
      <alignment vertical="center"/>
    </xf>
    <xf numFmtId="0" fontId="63" fillId="0" borderId="9" xfId="0" applyFont="1" applyBorder="1" applyAlignment="1">
      <alignment horizontal="center" vertical="center" wrapText="1"/>
    </xf>
    <xf numFmtId="0" fontId="4" fillId="36" borderId="10" xfId="0" applyFont="1" applyFill="1" applyBorder="1" applyAlignment="1">
      <alignment horizontal="center" vertical="center" wrapText="1"/>
    </xf>
    <xf numFmtId="0" fontId="9" fillId="0" borderId="9" xfId="0" applyFont="1" applyBorder="1" applyAlignment="1">
      <alignment horizontal="center" vertical="center"/>
    </xf>
    <xf numFmtId="0" fontId="9"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4" fillId="0" borderId="10" xfId="0" applyFont="1" applyBorder="1" applyAlignment="1">
      <alignment horizontal="center" vertical="center" wrapText="1"/>
    </xf>
    <xf numFmtId="0" fontId="9" fillId="0" borderId="10" xfId="0" applyFont="1" applyBorder="1" applyAlignment="1">
      <alignment vertical="center"/>
    </xf>
    <xf numFmtId="0" fontId="64" fillId="0" borderId="9" xfId="0" applyFont="1" applyBorder="1" applyAlignment="1">
      <alignment horizontal="center" vertical="center" wrapText="1"/>
    </xf>
    <xf numFmtId="0" fontId="9" fillId="0" borderId="9" xfId="0" applyFont="1" applyBorder="1" applyAlignment="1">
      <alignment vertical="center"/>
    </xf>
    <xf numFmtId="0" fontId="5" fillId="36" borderId="9" xfId="0" applyFont="1" applyFill="1" applyBorder="1" applyAlignment="1">
      <alignment horizontal="center" vertical="center" wrapText="1"/>
    </xf>
    <xf numFmtId="0" fontId="65" fillId="34" borderId="9" xfId="0" applyFont="1" applyFill="1" applyBorder="1" applyAlignment="1">
      <alignment horizontal="center" vertical="center" wrapText="1"/>
    </xf>
    <xf numFmtId="0" fontId="66" fillId="0" borderId="9" xfId="0" applyFont="1" applyBorder="1" applyAlignment="1">
      <alignment vertical="center"/>
    </xf>
    <xf numFmtId="0" fontId="67" fillId="36" borderId="10" xfId="0" applyFont="1" applyFill="1" applyBorder="1" applyAlignment="1">
      <alignment horizontal="center" vertical="center" wrapText="1"/>
    </xf>
    <xf numFmtId="0" fontId="68" fillId="0" borderId="15" xfId="0" applyFont="1" applyBorder="1" applyAlignment="1">
      <alignment horizontal="center" vertical="center"/>
    </xf>
    <xf numFmtId="0" fontId="68" fillId="0" borderId="16" xfId="0" applyFont="1" applyBorder="1" applyAlignment="1">
      <alignment horizontal="center" vertical="center"/>
    </xf>
    <xf numFmtId="0" fontId="68" fillId="0" borderId="17" xfId="0" applyFont="1" applyBorder="1" applyAlignment="1">
      <alignment horizontal="center" vertical="center"/>
    </xf>
    <xf numFmtId="0" fontId="66" fillId="0" borderId="10" xfId="0" applyFont="1" applyBorder="1" applyAlignment="1">
      <alignment horizontal="center" vertical="center"/>
    </xf>
    <xf numFmtId="0" fontId="66" fillId="0" borderId="10" xfId="0" applyFont="1" applyBorder="1" applyAlignment="1">
      <alignment vertical="center"/>
    </xf>
    <xf numFmtId="0" fontId="68" fillId="0" borderId="9" xfId="0" applyFont="1" applyBorder="1" applyAlignment="1">
      <alignment horizontal="center" vertical="center"/>
    </xf>
    <xf numFmtId="0" fontId="65" fillId="34" borderId="9" xfId="0" applyFont="1" applyFill="1" applyBorder="1" applyAlignment="1">
      <alignment horizontal="left" vertical="center" wrapText="1"/>
    </xf>
    <xf numFmtId="0" fontId="66" fillId="0" borderId="9" xfId="0" applyFont="1" applyBorder="1" applyAlignment="1">
      <alignment horizontal="center" vertical="center"/>
    </xf>
    <xf numFmtId="0" fontId="69" fillId="0" borderId="9" xfId="0" applyFont="1" applyBorder="1" applyAlignment="1">
      <alignment horizontal="center" vertical="center" wrapText="1"/>
    </xf>
    <xf numFmtId="0" fontId="65" fillId="36" borderId="9" xfId="0" applyFont="1" applyFill="1" applyBorder="1" applyAlignment="1">
      <alignment horizontal="center" vertical="center" wrapText="1"/>
    </xf>
    <xf numFmtId="0" fontId="65" fillId="0" borderId="9" xfId="0" applyFont="1" applyBorder="1" applyAlignment="1">
      <alignment vertical="center"/>
    </xf>
    <xf numFmtId="0" fontId="65" fillId="0" borderId="10" xfId="0" applyFont="1" applyBorder="1" applyAlignment="1">
      <alignment vertical="center"/>
    </xf>
    <xf numFmtId="0" fontId="66" fillId="0" borderId="9" xfId="0" applyFont="1" applyBorder="1" applyAlignment="1">
      <alignment vertical="center"/>
    </xf>
    <xf numFmtId="0" fontId="68" fillId="0" borderId="9" xfId="0" applyFont="1" applyBorder="1" applyAlignment="1">
      <alignment vertical="center"/>
    </xf>
    <xf numFmtId="0" fontId="65" fillId="0" borderId="9" xfId="0" applyFont="1" applyBorder="1" applyAlignment="1">
      <alignment horizontal="center" vertical="center"/>
    </xf>
    <xf numFmtId="0" fontId="10" fillId="0" borderId="0" xfId="66" applyFont="1">
      <alignment vertical="center"/>
      <protection/>
    </xf>
    <xf numFmtId="0" fontId="0" fillId="0" borderId="0" xfId="66" applyBorder="1">
      <alignment vertical="center"/>
      <protection/>
    </xf>
    <xf numFmtId="0" fontId="0" fillId="0" borderId="0" xfId="66" applyFont="1" applyFill="1" applyBorder="1" applyAlignment="1">
      <alignment horizontal="center" vertical="center" wrapText="1"/>
      <protection/>
    </xf>
    <xf numFmtId="0" fontId="0" fillId="0" borderId="0" xfId="66" applyBorder="1" applyAlignment="1">
      <alignment vertical="center" wrapText="1"/>
      <protection/>
    </xf>
    <xf numFmtId="0" fontId="0" fillId="0" borderId="0" xfId="66" applyFill="1">
      <alignment vertical="center"/>
      <protection/>
    </xf>
    <xf numFmtId="0" fontId="0" fillId="0" borderId="9" xfId="66" applyFont="1" applyFill="1" applyBorder="1" applyAlignment="1">
      <alignment horizontal="center" vertical="center" wrapText="1"/>
      <protection/>
    </xf>
    <xf numFmtId="0" fontId="0" fillId="0" borderId="18" xfId="66" applyFont="1" applyFill="1" applyBorder="1" applyAlignment="1">
      <alignment horizontal="center" vertical="center" wrapText="1"/>
      <protection/>
    </xf>
    <xf numFmtId="0" fontId="0" fillId="0" borderId="19" xfId="66" applyBorder="1" applyAlignment="1">
      <alignment vertical="center" wrapText="1"/>
      <protection/>
    </xf>
    <xf numFmtId="0" fontId="0" fillId="0" borderId="19" xfId="66" applyFont="1" applyFill="1" applyBorder="1" applyAlignment="1">
      <alignment horizontal="center" vertical="center" wrapText="1"/>
      <protection/>
    </xf>
    <xf numFmtId="0" fontId="17" fillId="0" borderId="11" xfId="66" applyFont="1" applyFill="1" applyBorder="1" applyAlignment="1">
      <alignment horizontal="center" vertical="center" wrapText="1"/>
      <protection/>
    </xf>
    <xf numFmtId="0" fontId="17" fillId="0" borderId="9" xfId="66" applyFont="1" applyFill="1" applyBorder="1" applyAlignment="1">
      <alignment horizontal="center" vertical="center" wrapText="1"/>
      <protection/>
    </xf>
    <xf numFmtId="0" fontId="0" fillId="0" borderId="15" xfId="66" applyFont="1" applyFill="1" applyBorder="1" applyAlignment="1">
      <alignment horizontal="center" vertical="center" wrapText="1"/>
      <protection/>
    </xf>
    <xf numFmtId="0" fontId="0" fillId="0" borderId="17" xfId="66" applyBorder="1" applyAlignment="1">
      <alignment vertical="center" wrapText="1"/>
      <protection/>
    </xf>
    <xf numFmtId="0" fontId="0" fillId="0" borderId="17" xfId="66" applyFont="1" applyFill="1" applyBorder="1" applyAlignment="1">
      <alignment horizontal="center" vertical="center" wrapText="1"/>
      <protection/>
    </xf>
    <xf numFmtId="0" fontId="17" fillId="0" borderId="10" xfId="66" applyFont="1" applyFill="1" applyBorder="1" applyAlignment="1">
      <alignment horizontal="center" vertical="center" wrapText="1"/>
      <protection/>
    </xf>
    <xf numFmtId="0" fontId="17" fillId="0" borderId="12" xfId="66" applyFont="1" applyFill="1" applyBorder="1" applyAlignment="1">
      <alignment horizontal="center" vertical="center" wrapText="1"/>
      <protection/>
    </xf>
    <xf numFmtId="0" fontId="17" fillId="0" borderId="14" xfId="66" applyFont="1" applyBorder="1" applyAlignment="1">
      <alignment horizontal="center" vertical="center" wrapText="1"/>
      <protection/>
    </xf>
    <xf numFmtId="0" fontId="0" fillId="0" borderId="9" xfId="66" applyBorder="1" applyAlignment="1">
      <alignment horizontal="center" vertical="center" wrapText="1"/>
      <protection/>
    </xf>
    <xf numFmtId="0" fontId="0" fillId="0" borderId="9" xfId="66" applyBorder="1" applyAlignment="1">
      <alignment vertical="center" wrapText="1"/>
      <protection/>
    </xf>
    <xf numFmtId="0" fontId="0" fillId="35" borderId="9" xfId="66" applyFont="1" applyFill="1" applyBorder="1" applyAlignment="1">
      <alignment horizontal="center" vertical="center" wrapText="1"/>
      <protection/>
    </xf>
    <xf numFmtId="0" fontId="0" fillId="0" borderId="9" xfId="66" applyFill="1" applyBorder="1" applyAlignment="1">
      <alignment horizontal="center" vertical="center" wrapText="1"/>
      <protection/>
    </xf>
    <xf numFmtId="0" fontId="0" fillId="36" borderId="9" xfId="66" applyFont="1" applyFill="1" applyBorder="1" applyAlignment="1">
      <alignment horizontal="center" vertical="center" wrapText="1"/>
      <protection/>
    </xf>
    <xf numFmtId="0" fontId="0" fillId="0" borderId="9" xfId="66" applyFont="1" applyBorder="1" applyAlignment="1">
      <alignment horizontal="center" vertical="center" wrapText="1"/>
      <protection/>
    </xf>
    <xf numFmtId="0" fontId="0" fillId="0" borderId="9" xfId="66" applyFont="1" applyFill="1" applyBorder="1" applyAlignment="1">
      <alignment horizontal="left" vertical="center" wrapText="1"/>
      <protection/>
    </xf>
    <xf numFmtId="0" fontId="0" fillId="0" borderId="11" xfId="66" applyFont="1" applyBorder="1" applyAlignment="1">
      <alignment horizontal="center" vertical="center" wrapText="1"/>
      <protection/>
    </xf>
    <xf numFmtId="0" fontId="0" fillId="0" borderId="11" xfId="66" applyFont="1" applyFill="1" applyBorder="1" applyAlignment="1">
      <alignment horizontal="center" vertical="center" wrapText="1"/>
      <protection/>
    </xf>
    <xf numFmtId="0" fontId="70" fillId="36" borderId="12" xfId="66" applyFont="1" applyFill="1" applyBorder="1" applyAlignment="1">
      <alignment horizontal="center" vertical="center" wrapText="1"/>
      <protection/>
    </xf>
    <xf numFmtId="0" fontId="70" fillId="36" borderId="14" xfId="66" applyFont="1" applyFill="1" applyBorder="1" applyAlignment="1">
      <alignment horizontal="center" vertical="center" wrapText="1"/>
      <protection/>
    </xf>
    <xf numFmtId="0" fontId="70" fillId="36" borderId="9" xfId="66" applyFont="1" applyFill="1" applyBorder="1" applyAlignment="1">
      <alignment horizontal="center" vertical="center" wrapText="1"/>
      <protection/>
    </xf>
    <xf numFmtId="0" fontId="0" fillId="0" borderId="20" xfId="66" applyBorder="1" applyAlignment="1">
      <alignment horizontal="center" vertical="center" wrapText="1"/>
      <protection/>
    </xf>
    <xf numFmtId="0" fontId="0" fillId="0" borderId="20" xfId="66" applyBorder="1" applyAlignment="1">
      <alignment vertical="center" wrapText="1"/>
      <protection/>
    </xf>
    <xf numFmtId="0" fontId="68" fillId="36" borderId="9" xfId="66" applyFont="1" applyFill="1" applyBorder="1" applyAlignment="1">
      <alignment horizontal="center" vertical="center" wrapText="1"/>
      <protection/>
    </xf>
    <xf numFmtId="0" fontId="68" fillId="36" borderId="9" xfId="66" applyFont="1" applyFill="1" applyBorder="1" applyAlignment="1">
      <alignment horizontal="left" vertical="center" wrapText="1"/>
      <protection/>
    </xf>
    <xf numFmtId="0" fontId="68" fillId="35" borderId="9" xfId="66" applyFont="1" applyFill="1" applyBorder="1" applyAlignment="1">
      <alignment horizontal="center" vertical="center" wrapText="1"/>
      <protection/>
    </xf>
    <xf numFmtId="0" fontId="0" fillId="0" borderId="10" xfId="66" applyBorder="1" applyAlignment="1">
      <alignment horizontal="center" vertical="center" wrapText="1"/>
      <protection/>
    </xf>
    <xf numFmtId="0" fontId="0" fillId="0" borderId="10" xfId="66" applyBorder="1" applyAlignment="1">
      <alignment vertical="center" wrapText="1"/>
      <protection/>
    </xf>
    <xf numFmtId="0" fontId="0" fillId="0" borderId="9" xfId="66" applyBorder="1" applyAlignment="1">
      <alignment horizontal="center" vertical="center"/>
      <protection/>
    </xf>
    <xf numFmtId="0" fontId="0" fillId="0" borderId="9" xfId="66" applyFont="1" applyBorder="1" applyAlignment="1">
      <alignment vertical="center" wrapText="1"/>
      <protection/>
    </xf>
    <xf numFmtId="0" fontId="68" fillId="36" borderId="9" xfId="66" applyFont="1" applyFill="1" applyBorder="1" applyAlignment="1">
      <alignment horizontal="center" vertical="center"/>
      <protection/>
    </xf>
    <xf numFmtId="0" fontId="70" fillId="36" borderId="9" xfId="66" applyFont="1" applyFill="1" applyBorder="1" applyAlignment="1">
      <alignment horizontal="center" vertical="center"/>
      <protection/>
    </xf>
    <xf numFmtId="31" fontId="0" fillId="0" borderId="0" xfId="66" applyNumberFormat="1" applyFill="1" applyAlignment="1">
      <alignment horizontal="center" vertical="center"/>
      <protection/>
    </xf>
    <xf numFmtId="0" fontId="0" fillId="0" borderId="9" xfId="66" applyFont="1" applyFill="1" applyBorder="1" applyAlignment="1">
      <alignment vertical="center" wrapText="1"/>
      <protection/>
    </xf>
    <xf numFmtId="0" fontId="18" fillId="0" borderId="9" xfId="66" applyFont="1" applyFill="1" applyBorder="1" applyAlignment="1">
      <alignment horizontal="center" vertical="center" wrapText="1"/>
      <protection/>
    </xf>
    <xf numFmtId="0" fontId="0" fillId="0" borderId="9" xfId="66" applyFill="1" applyBorder="1" applyAlignment="1">
      <alignment horizontal="left" vertical="center" wrapText="1"/>
      <protection/>
    </xf>
    <xf numFmtId="0" fontId="19" fillId="0" borderId="9" xfId="66" applyFont="1" applyBorder="1" applyAlignment="1">
      <alignment horizontal="center" vertical="center"/>
      <protection/>
    </xf>
    <xf numFmtId="0" fontId="0" fillId="0" borderId="9" xfId="66" applyBorder="1" applyAlignment="1">
      <alignment horizontal="left" vertical="center" wrapText="1"/>
      <protection/>
    </xf>
    <xf numFmtId="0" fontId="0" fillId="0" borderId="9" xfId="66" applyFont="1" applyBorder="1" applyAlignment="1">
      <alignment horizontal="left" vertical="center" wrapText="1"/>
      <protection/>
    </xf>
    <xf numFmtId="0" fontId="10" fillId="0" borderId="9" xfId="66" applyFont="1" applyBorder="1" applyAlignment="1">
      <alignment horizontal="center" vertical="center"/>
      <protection/>
    </xf>
    <xf numFmtId="0" fontId="68" fillId="0" borderId="9" xfId="66" applyFont="1" applyFill="1" applyBorder="1" applyAlignment="1">
      <alignment horizontal="center" vertical="center" wrapText="1"/>
      <protection/>
    </xf>
    <xf numFmtId="0" fontId="42" fillId="36" borderId="9" xfId="46" applyFill="1" applyBorder="1" applyAlignment="1">
      <alignment horizontal="center" vertical="center" wrapText="1"/>
      <protection/>
    </xf>
    <xf numFmtId="0" fontId="42" fillId="36" borderId="9" xfId="64" applyFill="1" applyBorder="1" applyAlignment="1">
      <alignment horizontal="center" vertical="center"/>
      <protection/>
    </xf>
    <xf numFmtId="0" fontId="42" fillId="36" borderId="9" xfId="46" applyFont="1" applyFill="1" applyBorder="1" applyAlignment="1">
      <alignment horizontal="center" vertical="center" wrapText="1"/>
      <protection/>
    </xf>
    <xf numFmtId="0" fontId="42" fillId="36" borderId="9" xfId="64" applyFont="1" applyFill="1" applyBorder="1" applyAlignment="1">
      <alignment horizontal="center" vertical="center" wrapText="1"/>
      <protection/>
    </xf>
    <xf numFmtId="0" fontId="42" fillId="36" borderId="0" xfId="64" applyFill="1" applyBorder="1" applyAlignment="1">
      <alignment horizontal="center" vertical="center"/>
      <protection/>
    </xf>
    <xf numFmtId="0" fontId="0" fillId="37" borderId="9" xfId="66" applyFont="1" applyFill="1" applyBorder="1" applyAlignment="1">
      <alignment horizontal="center" vertical="center" wrapText="1"/>
      <protection/>
    </xf>
    <xf numFmtId="0" fontId="17" fillId="36" borderId="9" xfId="66" applyFont="1" applyFill="1" applyBorder="1" applyAlignment="1">
      <alignment horizontal="center" vertical="center" wrapText="1"/>
      <protection/>
    </xf>
    <xf numFmtId="0" fontId="17" fillId="35" borderId="9" xfId="66" applyFont="1" applyFill="1" applyBorder="1" applyAlignment="1">
      <alignment horizontal="center" vertical="center" wrapText="1"/>
      <protection/>
    </xf>
    <xf numFmtId="0" fontId="70" fillId="35" borderId="9" xfId="66" applyFont="1" applyFill="1" applyBorder="1" applyAlignment="1">
      <alignment horizontal="center" vertical="center" wrapText="1"/>
      <protection/>
    </xf>
    <xf numFmtId="0" fontId="70" fillId="35" borderId="9" xfId="66" applyFont="1" applyFill="1" applyBorder="1" applyAlignment="1">
      <alignment horizontal="center" vertical="center"/>
      <protection/>
    </xf>
    <xf numFmtId="0" fontId="10" fillId="0" borderId="0" xfId="66" applyFont="1" applyAlignment="1">
      <alignment horizontal="center" vertical="center"/>
      <protection/>
    </xf>
    <xf numFmtId="0" fontId="0" fillId="0" borderId="0" xfId="66" applyBorder="1" applyAlignment="1">
      <alignment horizontal="center" vertical="center"/>
      <protection/>
    </xf>
    <xf numFmtId="0" fontId="10" fillId="0" borderId="0" xfId="0" applyFont="1" applyAlignment="1">
      <alignment vertical="center"/>
    </xf>
    <xf numFmtId="0" fontId="0" fillId="0" borderId="0" xfId="0" applyBorder="1" applyAlignment="1">
      <alignment vertical="center"/>
    </xf>
    <xf numFmtId="0" fontId="0" fillId="0" borderId="0" xfId="0" applyFont="1" applyFill="1" applyBorder="1" applyAlignment="1">
      <alignment horizontal="center" vertical="center" wrapText="1"/>
    </xf>
    <xf numFmtId="0" fontId="0" fillId="0" borderId="0" xfId="0" applyBorder="1" applyAlignment="1">
      <alignment vertical="center" wrapText="1"/>
    </xf>
    <xf numFmtId="0" fontId="1" fillId="0" borderId="0" xfId="0" applyFont="1" applyAlignment="1">
      <alignment horizontal="center" vertical="center"/>
    </xf>
    <xf numFmtId="0" fontId="10"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Border="1" applyAlignment="1">
      <alignment vertical="center" wrapText="1"/>
    </xf>
    <xf numFmtId="0" fontId="0" fillId="0" borderId="19"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7" xfId="0" applyBorder="1" applyAlignment="1">
      <alignment vertical="center" wrapText="1"/>
    </xf>
    <xf numFmtId="0" fontId="0" fillId="0" borderId="1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4"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vertical="center" wrapText="1"/>
    </xf>
    <xf numFmtId="0" fontId="10" fillId="0" borderId="9" xfId="0" applyFont="1" applyBorder="1" applyAlignment="1">
      <alignment horizontal="center" vertical="center"/>
    </xf>
    <xf numFmtId="0" fontId="19" fillId="0" borderId="9" xfId="0" applyFont="1" applyBorder="1" applyAlignment="1">
      <alignment horizontal="center" vertical="center"/>
    </xf>
    <xf numFmtId="0" fontId="0" fillId="0" borderId="9" xfId="0" applyFont="1" applyFill="1" applyBorder="1" applyAlignment="1">
      <alignment horizontal="left" vertical="center" wrapText="1"/>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70" fillId="36" borderId="12" xfId="0" applyFont="1" applyFill="1" applyBorder="1" applyAlignment="1">
      <alignment horizontal="center" vertical="center" wrapText="1"/>
    </xf>
    <xf numFmtId="0" fontId="70" fillId="36" borderId="14" xfId="0" applyFont="1" applyFill="1" applyBorder="1" applyAlignment="1">
      <alignment horizontal="center" vertical="center" wrapText="1"/>
    </xf>
    <xf numFmtId="0" fontId="70" fillId="36" borderId="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vertical="center" wrapText="1"/>
    </xf>
    <xf numFmtId="0" fontId="68" fillId="36" borderId="9" xfId="0" applyFont="1" applyFill="1" applyBorder="1" applyAlignment="1">
      <alignment horizontal="center" vertical="center" wrapText="1"/>
    </xf>
    <xf numFmtId="0" fontId="68" fillId="36" borderId="9" xfId="0" applyFont="1" applyFill="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68" fillId="36" borderId="9" xfId="0" applyFont="1" applyFill="1" applyBorder="1" applyAlignment="1">
      <alignment horizontal="center" vertical="center"/>
    </xf>
    <xf numFmtId="0" fontId="70" fillId="36" borderId="9" xfId="0" applyFont="1" applyFill="1" applyBorder="1" applyAlignment="1">
      <alignment horizontal="center" vertical="center"/>
    </xf>
    <xf numFmtId="31" fontId="0" fillId="0" borderId="0" xfId="0" applyNumberFormat="1" applyFill="1" applyAlignment="1">
      <alignment horizontal="center" vertical="center"/>
    </xf>
    <xf numFmtId="0" fontId="0" fillId="0" borderId="9" xfId="0" applyFont="1" applyFill="1" applyBorder="1" applyAlignment="1">
      <alignment vertical="center" wrapText="1"/>
    </xf>
    <xf numFmtId="0" fontId="18" fillId="0" borderId="9" xfId="0" applyFont="1" applyFill="1" applyBorder="1" applyAlignment="1">
      <alignment horizontal="center" vertical="center" wrapText="1"/>
    </xf>
    <xf numFmtId="0" fontId="0" fillId="0" borderId="9" xfId="0" applyFill="1" applyBorder="1" applyAlignment="1">
      <alignment horizontal="left" vertical="center" wrapText="1"/>
    </xf>
    <xf numFmtId="0" fontId="0" fillId="0" borderId="9" xfId="0" applyFont="1" applyBorder="1" applyAlignment="1">
      <alignment horizontal="left" vertical="center" wrapText="1"/>
    </xf>
    <xf numFmtId="0" fontId="0" fillId="0" borderId="9" xfId="0"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16"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7" xfId="64"/>
    <cellStyle name="常规 2"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O26"/>
  <sheetViews>
    <sheetView workbookViewId="0" topLeftCell="A11">
      <selection activeCell="H61" sqref="H61"/>
    </sheetView>
  </sheetViews>
  <sheetFormatPr defaultColWidth="8.75390625" defaultRowHeight="14.25"/>
  <cols>
    <col min="1" max="1" width="5.00390625" style="0" customWidth="1"/>
    <col min="2" max="2" width="6.75390625" style="0" customWidth="1"/>
    <col min="3" max="3" width="4.75390625" style="2" customWidth="1"/>
    <col min="4" max="4" width="22.875" style="0" customWidth="1"/>
    <col min="5" max="5" width="12.625" style="0" customWidth="1"/>
    <col min="6" max="6" width="12.25390625" style="0" customWidth="1"/>
    <col min="7" max="7" width="13.75390625" style="0" customWidth="1"/>
    <col min="8" max="8" width="8.75390625" style="0" customWidth="1"/>
    <col min="9" max="9" width="44.625" style="0" customWidth="1"/>
  </cols>
  <sheetData>
    <row r="1" spans="1:2" ht="14.25">
      <c r="A1" s="144" t="s">
        <v>0</v>
      </c>
      <c r="B1" s="145"/>
    </row>
    <row r="2" spans="1:9" ht="31.5" customHeight="1">
      <c r="A2" s="146" t="s">
        <v>1</v>
      </c>
      <c r="B2" s="146"/>
      <c r="C2" s="146"/>
      <c r="D2" s="146"/>
      <c r="E2" s="146"/>
      <c r="F2" s="146"/>
      <c r="G2" s="146"/>
      <c r="H2" s="146"/>
      <c r="I2" s="146"/>
    </row>
    <row r="3" spans="1:9" ht="27.75" customHeight="1">
      <c r="A3" s="147" t="s">
        <v>2</v>
      </c>
      <c r="B3" s="147"/>
      <c r="C3" s="147"/>
      <c r="D3" s="147"/>
      <c r="E3" s="147"/>
      <c r="F3" s="147"/>
      <c r="G3" s="147"/>
      <c r="H3" s="147"/>
      <c r="I3" s="147"/>
    </row>
    <row r="4" spans="1:9" ht="14.25" hidden="1">
      <c r="A4" s="148" t="s">
        <v>3</v>
      </c>
      <c r="B4" s="148"/>
      <c r="C4" s="149"/>
      <c r="D4" s="148"/>
      <c r="E4" s="148"/>
      <c r="F4" s="148"/>
      <c r="G4" s="148"/>
      <c r="H4" s="181" t="s">
        <v>4</v>
      </c>
      <c r="I4" s="181"/>
    </row>
    <row r="5" spans="1:13" s="142" customFormat="1" ht="42.75" customHeight="1">
      <c r="A5" s="150" t="s">
        <v>5</v>
      </c>
      <c r="B5" s="150" t="s">
        <v>6</v>
      </c>
      <c r="C5" s="150" t="s">
        <v>7</v>
      </c>
      <c r="D5" s="150"/>
      <c r="E5" s="150" t="s">
        <v>8</v>
      </c>
      <c r="F5" s="150" t="s">
        <v>9</v>
      </c>
      <c r="G5" s="150" t="s">
        <v>10</v>
      </c>
      <c r="H5" s="150" t="s">
        <v>11</v>
      </c>
      <c r="I5" s="150" t="s">
        <v>12</v>
      </c>
      <c r="M5" s="142" t="s">
        <v>13</v>
      </c>
    </row>
    <row r="6" spans="1:9" s="142" customFormat="1" ht="34.5" customHeight="1">
      <c r="A6" s="152" t="s">
        <v>14</v>
      </c>
      <c r="B6" s="153"/>
      <c r="C6" s="152" t="s">
        <v>15</v>
      </c>
      <c r="D6" s="154"/>
      <c r="E6" s="155">
        <v>771.383991</v>
      </c>
      <c r="F6" s="156">
        <v>431</v>
      </c>
      <c r="G6" s="156"/>
      <c r="H6" s="150"/>
      <c r="I6" s="150" t="s">
        <v>16</v>
      </c>
    </row>
    <row r="7" spans="1:9" ht="21" customHeight="1">
      <c r="A7" s="157"/>
      <c r="B7" s="158"/>
      <c r="C7" s="157"/>
      <c r="D7" s="159"/>
      <c r="E7" s="160"/>
      <c r="F7" s="156">
        <v>105.61415</v>
      </c>
      <c r="G7" s="156">
        <v>234.769841</v>
      </c>
      <c r="H7" s="182"/>
      <c r="I7" s="150" t="s">
        <v>17</v>
      </c>
    </row>
    <row r="8" spans="1:9" ht="21" customHeight="1">
      <c r="A8" s="150" t="s">
        <v>18</v>
      </c>
      <c r="B8" s="150" t="s">
        <v>19</v>
      </c>
      <c r="C8" s="161" t="s">
        <v>20</v>
      </c>
      <c r="D8" s="162"/>
      <c r="E8" s="160">
        <v>93</v>
      </c>
      <c r="F8" s="156"/>
      <c r="G8" s="156">
        <v>93</v>
      </c>
      <c r="H8" s="182"/>
      <c r="I8" s="150"/>
    </row>
    <row r="9" spans="1:15" s="142" customFormat="1" ht="47.25" customHeight="1">
      <c r="A9" s="163"/>
      <c r="B9" s="164"/>
      <c r="C9" s="150">
        <v>1</v>
      </c>
      <c r="D9" s="150" t="s">
        <v>21</v>
      </c>
      <c r="E9" s="150">
        <v>20</v>
      </c>
      <c r="F9" s="150"/>
      <c r="G9" s="150">
        <v>20</v>
      </c>
      <c r="H9" s="183" t="s">
        <v>22</v>
      </c>
      <c r="I9" s="167" t="s">
        <v>23</v>
      </c>
      <c r="L9" s="142">
        <v>20</v>
      </c>
      <c r="M9" s="142">
        <v>20</v>
      </c>
      <c r="O9" s="142">
        <v>20</v>
      </c>
    </row>
    <row r="10" spans="1:15" s="142" customFormat="1" ht="41.25" customHeight="1">
      <c r="A10" s="163"/>
      <c r="B10" s="164"/>
      <c r="C10" s="150">
        <v>2</v>
      </c>
      <c r="D10" s="150" t="s">
        <v>24</v>
      </c>
      <c r="E10" s="150">
        <f aca="true" t="shared" si="0" ref="E10:E17">G10+F10</f>
        <v>26</v>
      </c>
      <c r="F10" s="150"/>
      <c r="G10" s="150">
        <v>26</v>
      </c>
      <c r="H10" s="183" t="s">
        <v>25</v>
      </c>
      <c r="I10" s="184" t="s">
        <v>26</v>
      </c>
      <c r="L10" s="142">
        <v>26</v>
      </c>
      <c r="M10" s="142">
        <v>26</v>
      </c>
      <c r="O10" s="142">
        <v>26</v>
      </c>
    </row>
    <row r="11" spans="1:15" s="142" customFormat="1" ht="51.75" customHeight="1">
      <c r="A11" s="163"/>
      <c r="B11" s="164"/>
      <c r="C11" s="150">
        <v>3</v>
      </c>
      <c r="D11" s="151" t="s">
        <v>27</v>
      </c>
      <c r="E11" s="150">
        <f t="shared" si="0"/>
        <v>40</v>
      </c>
      <c r="F11" s="150"/>
      <c r="G11" s="150">
        <v>40</v>
      </c>
      <c r="H11" s="183" t="s">
        <v>25</v>
      </c>
      <c r="I11" s="167" t="s">
        <v>28</v>
      </c>
      <c r="O11" s="142">
        <v>20</v>
      </c>
    </row>
    <row r="12" spans="1:15" s="142" customFormat="1" ht="36.75" customHeight="1">
      <c r="A12" s="163"/>
      <c r="B12" s="164"/>
      <c r="C12" s="150">
        <v>4</v>
      </c>
      <c r="D12" s="150" t="s">
        <v>29</v>
      </c>
      <c r="E12" s="150">
        <f t="shared" si="0"/>
        <v>7</v>
      </c>
      <c r="F12" s="165"/>
      <c r="G12" s="150">
        <v>7</v>
      </c>
      <c r="H12" s="150" t="s">
        <v>22</v>
      </c>
      <c r="I12" s="167" t="s">
        <v>30</v>
      </c>
      <c r="M12" s="142">
        <v>20</v>
      </c>
      <c r="O12" s="142">
        <v>82.7</v>
      </c>
    </row>
    <row r="13" spans="1:15" s="142" customFormat="1" ht="33.75" customHeight="1">
      <c r="A13" s="150" t="s">
        <v>31</v>
      </c>
      <c r="B13" s="150" t="s">
        <v>32</v>
      </c>
      <c r="C13" s="161" t="s">
        <v>20</v>
      </c>
      <c r="D13" s="162"/>
      <c r="E13" s="156">
        <f>E14+E15+E16+E17</f>
        <v>155.66</v>
      </c>
      <c r="F13" s="166">
        <f>F14+F15+F17</f>
        <v>125.66</v>
      </c>
      <c r="G13" s="156">
        <v>30</v>
      </c>
      <c r="H13" s="166"/>
      <c r="I13" s="167"/>
      <c r="O13" s="142">
        <v>42.95</v>
      </c>
    </row>
    <row r="14" spans="1:15" s="142" customFormat="1" ht="34.5" customHeight="1">
      <c r="A14" s="163"/>
      <c r="B14" s="164"/>
      <c r="C14" s="150">
        <v>5</v>
      </c>
      <c r="D14" s="150" t="s">
        <v>33</v>
      </c>
      <c r="E14" s="150">
        <f t="shared" si="0"/>
        <v>82.71</v>
      </c>
      <c r="F14" s="150">
        <v>82.71</v>
      </c>
      <c r="G14" s="150"/>
      <c r="H14" s="183" t="s">
        <v>22</v>
      </c>
      <c r="I14" s="151" t="s">
        <v>34</v>
      </c>
      <c r="L14" s="142">
        <v>82.7</v>
      </c>
      <c r="M14" s="142">
        <v>82.7</v>
      </c>
      <c r="O14" s="142">
        <v>20</v>
      </c>
    </row>
    <row r="15" spans="1:15" s="142" customFormat="1" ht="36" customHeight="1">
      <c r="A15" s="163"/>
      <c r="B15" s="164"/>
      <c r="C15" s="150">
        <v>6</v>
      </c>
      <c r="D15" s="150" t="s">
        <v>35</v>
      </c>
      <c r="E15" s="150">
        <f t="shared" si="0"/>
        <v>42.95</v>
      </c>
      <c r="F15" s="150">
        <v>42.95</v>
      </c>
      <c r="G15" s="150"/>
      <c r="H15" s="183" t="s">
        <v>25</v>
      </c>
      <c r="I15" s="150" t="s">
        <v>36</v>
      </c>
      <c r="L15" s="142">
        <v>42.95</v>
      </c>
      <c r="M15" s="142">
        <v>42.95</v>
      </c>
      <c r="O15" s="142">
        <v>10</v>
      </c>
    </row>
    <row r="16" spans="1:15" s="142" customFormat="1" ht="49.5" customHeight="1">
      <c r="A16" s="163"/>
      <c r="B16" s="164"/>
      <c r="C16" s="150">
        <v>7</v>
      </c>
      <c r="D16" s="150" t="s">
        <v>37</v>
      </c>
      <c r="E16" s="150">
        <f t="shared" si="0"/>
        <v>20</v>
      </c>
      <c r="F16" s="150"/>
      <c r="G16" s="150">
        <v>20</v>
      </c>
      <c r="H16" s="150" t="s">
        <v>38</v>
      </c>
      <c r="I16" s="167" t="s">
        <v>39</v>
      </c>
      <c r="L16" s="142">
        <v>20</v>
      </c>
      <c r="M16" s="142">
        <v>20</v>
      </c>
      <c r="O16" s="142">
        <v>97</v>
      </c>
    </row>
    <row r="17" spans="1:15" s="142" customFormat="1" ht="50.25" customHeight="1">
      <c r="A17" s="163"/>
      <c r="B17" s="164"/>
      <c r="C17" s="150">
        <v>8</v>
      </c>
      <c r="D17" s="150" t="s">
        <v>40</v>
      </c>
      <c r="E17" s="150">
        <f t="shared" si="0"/>
        <v>10</v>
      </c>
      <c r="F17" s="150"/>
      <c r="G17" s="150">
        <v>10</v>
      </c>
      <c r="H17" s="150" t="s">
        <v>41</v>
      </c>
      <c r="I17" s="185" t="s">
        <v>42</v>
      </c>
      <c r="L17" s="142">
        <v>10</v>
      </c>
      <c r="M17" s="142">
        <v>10</v>
      </c>
      <c r="O17" s="142">
        <f>SUM(O9:O16)</f>
        <v>318.65</v>
      </c>
    </row>
    <row r="18" spans="1:9" s="142" customFormat="1" ht="24.75" customHeight="1">
      <c r="A18" s="150" t="s">
        <v>43</v>
      </c>
      <c r="B18" s="150" t="s">
        <v>44</v>
      </c>
      <c r="C18" s="161" t="s">
        <v>20</v>
      </c>
      <c r="D18" s="162"/>
      <c r="E18" s="156">
        <v>365</v>
      </c>
      <c r="F18" s="156">
        <v>355</v>
      </c>
      <c r="G18" s="156">
        <v>10</v>
      </c>
      <c r="H18" s="150"/>
      <c r="I18" s="186"/>
    </row>
    <row r="19" spans="1:9" s="142" customFormat="1" ht="30.75" customHeight="1">
      <c r="A19" s="150"/>
      <c r="B19" s="150"/>
      <c r="C19" s="150">
        <v>9</v>
      </c>
      <c r="D19" s="9" t="s">
        <v>45</v>
      </c>
      <c r="E19" s="9">
        <v>60</v>
      </c>
      <c r="F19" s="9">
        <v>60</v>
      </c>
      <c r="G19" s="9"/>
      <c r="H19" s="9"/>
      <c r="I19" s="9" t="s">
        <v>46</v>
      </c>
    </row>
    <row r="20" spans="1:9" s="142" customFormat="1" ht="85.5" customHeight="1">
      <c r="A20" s="150"/>
      <c r="B20" s="150"/>
      <c r="C20" s="150">
        <v>10</v>
      </c>
      <c r="D20" s="9" t="s">
        <v>47</v>
      </c>
      <c r="E20" s="9">
        <v>220</v>
      </c>
      <c r="F20" s="9">
        <v>220</v>
      </c>
      <c r="G20" s="9"/>
      <c r="H20" s="9"/>
      <c r="I20" s="185" t="s">
        <v>48</v>
      </c>
    </row>
    <row r="21" spans="1:9" s="142" customFormat="1" ht="73.5" customHeight="1">
      <c r="A21" s="163"/>
      <c r="B21" s="164"/>
      <c r="C21" s="150">
        <v>11</v>
      </c>
      <c r="D21" s="167" t="s">
        <v>49</v>
      </c>
      <c r="E21" s="150">
        <v>55</v>
      </c>
      <c r="F21" s="150">
        <v>55</v>
      </c>
      <c r="G21" s="150"/>
      <c r="H21" s="183" t="s">
        <v>25</v>
      </c>
      <c r="I21" s="167" t="s">
        <v>50</v>
      </c>
    </row>
    <row r="22" spans="1:9" s="142" customFormat="1" ht="31.5" customHeight="1">
      <c r="A22" s="163"/>
      <c r="B22" s="164"/>
      <c r="C22" s="150">
        <v>12</v>
      </c>
      <c r="D22" s="150" t="s">
        <v>51</v>
      </c>
      <c r="E22" s="150">
        <f>G22+F22</f>
        <v>30</v>
      </c>
      <c r="F22" s="150">
        <v>20</v>
      </c>
      <c r="G22" s="150">
        <v>10</v>
      </c>
      <c r="H22" s="183"/>
      <c r="I22" s="150" t="s">
        <v>52</v>
      </c>
    </row>
    <row r="23" spans="1:9" s="142" customFormat="1" ht="24.75" customHeight="1">
      <c r="A23" s="168" t="s">
        <v>53</v>
      </c>
      <c r="B23" s="169" t="s">
        <v>54</v>
      </c>
      <c r="C23" s="170" t="s">
        <v>20</v>
      </c>
      <c r="D23" s="171"/>
      <c r="E23" s="172">
        <v>60</v>
      </c>
      <c r="F23" s="172"/>
      <c r="G23" s="172">
        <v>60</v>
      </c>
      <c r="H23" s="175"/>
      <c r="I23" s="176"/>
    </row>
    <row r="24" spans="1:9" s="142" customFormat="1" ht="44.25" customHeight="1">
      <c r="A24" s="173"/>
      <c r="B24" s="174"/>
      <c r="C24" s="175">
        <v>13</v>
      </c>
      <c r="D24" s="176" t="s">
        <v>55</v>
      </c>
      <c r="E24" s="175">
        <v>35</v>
      </c>
      <c r="F24" s="175"/>
      <c r="G24" s="175">
        <v>35</v>
      </c>
      <c r="H24" s="175" t="s">
        <v>56</v>
      </c>
      <c r="I24" s="175" t="s">
        <v>55</v>
      </c>
    </row>
    <row r="25" spans="1:9" s="142" customFormat="1" ht="32.25" customHeight="1">
      <c r="A25" s="177"/>
      <c r="B25" s="178"/>
      <c r="C25" s="175">
        <v>14</v>
      </c>
      <c r="D25" s="175" t="s">
        <v>57</v>
      </c>
      <c r="E25" s="175">
        <v>25</v>
      </c>
      <c r="F25" s="172"/>
      <c r="G25" s="175">
        <v>25</v>
      </c>
      <c r="H25" s="175" t="s">
        <v>58</v>
      </c>
      <c r="I25" s="175" t="s">
        <v>57</v>
      </c>
    </row>
    <row r="26" spans="1:9" s="143" customFormat="1" ht="87.75" customHeight="1">
      <c r="A26" s="35" t="s">
        <v>59</v>
      </c>
      <c r="B26" s="47" t="s">
        <v>60</v>
      </c>
      <c r="C26" s="179">
        <v>15</v>
      </c>
      <c r="D26" s="179" t="s">
        <v>61</v>
      </c>
      <c r="E26" s="172">
        <v>97.723991</v>
      </c>
      <c r="F26" s="180">
        <f>E26-G26</f>
        <v>55.95415</v>
      </c>
      <c r="G26" s="180">
        <v>41.769841</v>
      </c>
      <c r="H26" s="175" t="s">
        <v>25</v>
      </c>
      <c r="I26" s="176" t="s">
        <v>62</v>
      </c>
    </row>
    <row r="27" ht="19.5" customHeight="1"/>
  </sheetData>
  <sheetProtection/>
  <mergeCells count="20">
    <mergeCell ref="A1:B1"/>
    <mergeCell ref="A2:I2"/>
    <mergeCell ref="A3:I3"/>
    <mergeCell ref="H4:I4"/>
    <mergeCell ref="C5:D5"/>
    <mergeCell ref="C8:D8"/>
    <mergeCell ref="C13:D13"/>
    <mergeCell ref="C18:D18"/>
    <mergeCell ref="C23:D23"/>
    <mergeCell ref="A8:A12"/>
    <mergeCell ref="A13:A17"/>
    <mergeCell ref="A18:A22"/>
    <mergeCell ref="A23:A25"/>
    <mergeCell ref="B8:B12"/>
    <mergeCell ref="B13:B17"/>
    <mergeCell ref="B18:B22"/>
    <mergeCell ref="B23:B25"/>
    <mergeCell ref="E6:E7"/>
    <mergeCell ref="A6:B7"/>
    <mergeCell ref="C6:D7"/>
  </mergeCells>
  <printOptions/>
  <pageMargins left="0.2755905511811024" right="0.2755905511811024" top="0.5118110236220472" bottom="0.17" header="0.31496062992125984" footer="0.31496062992125984"/>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33"/>
  <sheetViews>
    <sheetView workbookViewId="0" topLeftCell="A22">
      <selection activeCell="K32" sqref="K32"/>
    </sheetView>
  </sheetViews>
  <sheetFormatPr defaultColWidth="9.00390625" defaultRowHeight="14.25"/>
  <cols>
    <col min="1" max="1" width="12.75390625" style="0" customWidth="1"/>
    <col min="2" max="2" width="15.00390625" style="0" customWidth="1"/>
    <col min="3" max="3" width="8.00390625" style="2" customWidth="1"/>
    <col min="4" max="4" width="14.625" style="0" customWidth="1"/>
    <col min="5" max="5" width="35.50390625" style="0" customWidth="1"/>
    <col min="6" max="6" width="6.125" style="0" customWidth="1"/>
    <col min="7" max="7" width="9.25390625" style="0" customWidth="1"/>
    <col min="9" max="9" width="10.375" style="0" customWidth="1"/>
    <col min="10" max="10" width="14.25390625" style="0" customWidth="1"/>
  </cols>
  <sheetData>
    <row r="1" spans="1:10" s="1" customFormat="1" ht="37.5" customHeight="1">
      <c r="A1" s="3" t="s">
        <v>223</v>
      </c>
      <c r="B1" s="3"/>
      <c r="C1" s="3"/>
      <c r="D1" s="3"/>
      <c r="E1" s="3"/>
      <c r="F1" s="3"/>
      <c r="G1" s="3"/>
      <c r="H1" s="3"/>
      <c r="I1" s="30"/>
      <c r="J1" s="30"/>
    </row>
    <row r="2" spans="1:10" s="1" customFormat="1" ht="29.25" customHeight="1">
      <c r="A2" s="4" t="s">
        <v>3</v>
      </c>
      <c r="B2" s="5"/>
      <c r="C2" s="5"/>
      <c r="D2" s="5"/>
      <c r="E2" s="5"/>
      <c r="F2" s="5"/>
      <c r="H2" s="5"/>
      <c r="I2" s="31">
        <v>43983</v>
      </c>
      <c r="J2" s="32"/>
    </row>
    <row r="3" spans="1:10" ht="47.25" customHeight="1">
      <c r="A3" s="6" t="s">
        <v>5</v>
      </c>
      <c r="B3" s="7" t="s">
        <v>85</v>
      </c>
      <c r="C3" s="8" t="s">
        <v>86</v>
      </c>
      <c r="D3" s="8" t="s">
        <v>87</v>
      </c>
      <c r="E3" s="8" t="s">
        <v>88</v>
      </c>
      <c r="F3" s="8" t="s">
        <v>20</v>
      </c>
      <c r="G3" s="9" t="s">
        <v>89</v>
      </c>
      <c r="H3" s="9" t="s">
        <v>90</v>
      </c>
      <c r="I3" s="9" t="s">
        <v>91</v>
      </c>
      <c r="J3" s="8" t="s">
        <v>12</v>
      </c>
    </row>
    <row r="4" spans="1:11" ht="48.75" customHeight="1">
      <c r="A4" s="10" t="s">
        <v>92</v>
      </c>
      <c r="B4" s="10"/>
      <c r="C4" s="11" t="s">
        <v>25</v>
      </c>
      <c r="D4" s="11" t="s">
        <v>93</v>
      </c>
      <c r="E4" s="12" t="s">
        <v>224</v>
      </c>
      <c r="F4" s="13">
        <v>100</v>
      </c>
      <c r="G4" s="13"/>
      <c r="H4" s="13">
        <v>100</v>
      </c>
      <c r="I4" s="13"/>
      <c r="J4" s="23"/>
      <c r="K4" s="13">
        <v>100</v>
      </c>
    </row>
    <row r="5" spans="1:11" ht="105" customHeight="1">
      <c r="A5" s="10" t="s">
        <v>95</v>
      </c>
      <c r="B5" s="10" t="s">
        <v>96</v>
      </c>
      <c r="C5" s="11" t="s">
        <v>25</v>
      </c>
      <c r="D5" s="11" t="s">
        <v>97</v>
      </c>
      <c r="E5" s="12" t="s">
        <v>225</v>
      </c>
      <c r="F5" s="14">
        <v>176</v>
      </c>
      <c r="G5" s="14"/>
      <c r="H5" s="14">
        <v>176</v>
      </c>
      <c r="I5" s="14"/>
      <c r="J5" s="18" t="s">
        <v>226</v>
      </c>
      <c r="K5" s="14">
        <v>176</v>
      </c>
    </row>
    <row r="6" spans="1:11" ht="39" customHeight="1">
      <c r="A6" s="10" t="s">
        <v>227</v>
      </c>
      <c r="B6" s="10"/>
      <c r="C6" s="15" t="s">
        <v>20</v>
      </c>
      <c r="D6" s="16"/>
      <c r="E6" s="17"/>
      <c r="F6" s="18">
        <v>200</v>
      </c>
      <c r="G6" s="18"/>
      <c r="H6" s="18"/>
      <c r="I6" s="18">
        <v>200</v>
      </c>
      <c r="J6" s="18"/>
      <c r="K6" s="18">
        <v>200</v>
      </c>
    </row>
    <row r="7" spans="1:11" ht="30" customHeight="1">
      <c r="A7" s="11">
        <v>1</v>
      </c>
      <c r="B7" s="11" t="s">
        <v>228</v>
      </c>
      <c r="C7" s="11" t="s">
        <v>102</v>
      </c>
      <c r="D7" s="19" t="s">
        <v>103</v>
      </c>
      <c r="E7" s="11" t="s">
        <v>103</v>
      </c>
      <c r="F7" s="20">
        <v>12</v>
      </c>
      <c r="G7" s="20"/>
      <c r="H7" s="21"/>
      <c r="I7" s="20">
        <v>12</v>
      </c>
      <c r="J7" s="23"/>
      <c r="K7" s="20">
        <v>12</v>
      </c>
    </row>
    <row r="8" spans="1:11" ht="30" customHeight="1">
      <c r="A8" s="11">
        <v>2</v>
      </c>
      <c r="B8" s="11" t="s">
        <v>228</v>
      </c>
      <c r="C8" s="11" t="s">
        <v>102</v>
      </c>
      <c r="D8" s="19" t="s">
        <v>104</v>
      </c>
      <c r="E8" s="11" t="s">
        <v>104</v>
      </c>
      <c r="F8" s="20">
        <v>17</v>
      </c>
      <c r="G8" s="20"/>
      <c r="H8" s="21"/>
      <c r="I8" s="20">
        <v>17</v>
      </c>
      <c r="J8" s="23"/>
      <c r="K8" s="20">
        <v>17</v>
      </c>
    </row>
    <row r="9" spans="1:11" ht="30" customHeight="1">
      <c r="A9" s="11">
        <v>3</v>
      </c>
      <c r="B9" s="11" t="s">
        <v>228</v>
      </c>
      <c r="C9" s="11" t="s">
        <v>102</v>
      </c>
      <c r="D9" s="19" t="s">
        <v>105</v>
      </c>
      <c r="E9" s="11" t="s">
        <v>106</v>
      </c>
      <c r="F9" s="22">
        <v>15</v>
      </c>
      <c r="G9" s="22"/>
      <c r="H9" s="23"/>
      <c r="I9" s="22">
        <v>15</v>
      </c>
      <c r="J9" s="23"/>
      <c r="K9" s="22">
        <v>15</v>
      </c>
    </row>
    <row r="10" spans="1:11" ht="30" customHeight="1">
      <c r="A10" s="11">
        <v>4</v>
      </c>
      <c r="B10" s="11" t="s">
        <v>228</v>
      </c>
      <c r="C10" s="11" t="s">
        <v>102</v>
      </c>
      <c r="D10" s="19" t="s">
        <v>107</v>
      </c>
      <c r="E10" s="11" t="s">
        <v>108</v>
      </c>
      <c r="F10" s="22">
        <v>20</v>
      </c>
      <c r="G10" s="22"/>
      <c r="H10" s="23"/>
      <c r="I10" s="22">
        <v>20</v>
      </c>
      <c r="J10" s="23"/>
      <c r="K10" s="22">
        <v>20</v>
      </c>
    </row>
    <row r="11" spans="1:11" ht="30" customHeight="1">
      <c r="A11" s="11">
        <v>5</v>
      </c>
      <c r="B11" s="11" t="s">
        <v>228</v>
      </c>
      <c r="C11" s="11" t="s">
        <v>109</v>
      </c>
      <c r="D11" s="19" t="s">
        <v>110</v>
      </c>
      <c r="E11" s="11" t="s">
        <v>111</v>
      </c>
      <c r="F11" s="22">
        <v>15</v>
      </c>
      <c r="G11" s="22"/>
      <c r="H11" s="23"/>
      <c r="I11" s="22">
        <v>15</v>
      </c>
      <c r="J11" s="23"/>
      <c r="K11" s="22">
        <v>15</v>
      </c>
    </row>
    <row r="12" spans="1:11" ht="30" customHeight="1">
      <c r="A12" s="11">
        <v>6</v>
      </c>
      <c r="B12" s="11" t="s">
        <v>228</v>
      </c>
      <c r="C12" s="11" t="s">
        <v>56</v>
      </c>
      <c r="D12" s="24" t="s">
        <v>112</v>
      </c>
      <c r="E12" s="11" t="s">
        <v>113</v>
      </c>
      <c r="F12" s="22">
        <v>20</v>
      </c>
      <c r="G12" s="22"/>
      <c r="H12" s="23"/>
      <c r="I12" s="22">
        <v>20</v>
      </c>
      <c r="J12" s="23"/>
      <c r="K12" s="22">
        <v>20</v>
      </c>
    </row>
    <row r="13" spans="1:11" ht="30" customHeight="1">
      <c r="A13" s="11">
        <v>7</v>
      </c>
      <c r="B13" s="11" t="s">
        <v>228</v>
      </c>
      <c r="C13" s="11" t="s">
        <v>114</v>
      </c>
      <c r="D13" s="24" t="s">
        <v>115</v>
      </c>
      <c r="E13" s="11" t="s">
        <v>116</v>
      </c>
      <c r="F13" s="22">
        <v>10</v>
      </c>
      <c r="G13" s="22"/>
      <c r="H13" s="23"/>
      <c r="I13" s="22">
        <v>10</v>
      </c>
      <c r="J13" s="23"/>
      <c r="K13" s="22">
        <v>10</v>
      </c>
    </row>
    <row r="14" spans="1:11" ht="30" customHeight="1">
      <c r="A14" s="11">
        <v>8</v>
      </c>
      <c r="B14" s="11" t="s">
        <v>228</v>
      </c>
      <c r="C14" s="11" t="s">
        <v>117</v>
      </c>
      <c r="D14" s="19" t="s">
        <v>118</v>
      </c>
      <c r="E14" s="11" t="s">
        <v>119</v>
      </c>
      <c r="F14" s="22">
        <v>17</v>
      </c>
      <c r="G14" s="22"/>
      <c r="H14" s="23"/>
      <c r="I14" s="22">
        <v>17</v>
      </c>
      <c r="J14" s="23"/>
      <c r="K14" s="22">
        <v>17</v>
      </c>
    </row>
    <row r="15" spans="1:11" ht="30" customHeight="1">
      <c r="A15" s="11">
        <v>9</v>
      </c>
      <c r="B15" s="11" t="s">
        <v>228</v>
      </c>
      <c r="C15" s="11" t="s">
        <v>117</v>
      </c>
      <c r="D15" s="19" t="s">
        <v>229</v>
      </c>
      <c r="E15" s="11" t="s">
        <v>192</v>
      </c>
      <c r="F15" s="22">
        <v>15</v>
      </c>
      <c r="G15" s="22"/>
      <c r="H15" s="23"/>
      <c r="I15" s="22">
        <v>15</v>
      </c>
      <c r="J15" s="23"/>
      <c r="K15" s="22">
        <v>15</v>
      </c>
    </row>
    <row r="16" spans="1:11" ht="30" customHeight="1">
      <c r="A16" s="11">
        <v>10</v>
      </c>
      <c r="B16" s="11" t="s">
        <v>228</v>
      </c>
      <c r="C16" s="11" t="s">
        <v>121</v>
      </c>
      <c r="D16" s="19" t="s">
        <v>122</v>
      </c>
      <c r="E16" s="11" t="s">
        <v>123</v>
      </c>
      <c r="F16" s="22">
        <v>15</v>
      </c>
      <c r="G16" s="22"/>
      <c r="H16" s="23"/>
      <c r="I16" s="22">
        <v>15</v>
      </c>
      <c r="J16" s="23"/>
      <c r="K16" s="22">
        <v>15</v>
      </c>
    </row>
    <row r="17" spans="1:11" ht="30" customHeight="1">
      <c r="A17" s="11">
        <v>11</v>
      </c>
      <c r="B17" s="11" t="s">
        <v>228</v>
      </c>
      <c r="C17" s="11" t="s">
        <v>121</v>
      </c>
      <c r="D17" s="19" t="s">
        <v>124</v>
      </c>
      <c r="E17" s="11" t="s">
        <v>125</v>
      </c>
      <c r="F17" s="22">
        <v>6</v>
      </c>
      <c r="G17" s="22"/>
      <c r="H17" s="23"/>
      <c r="I17" s="22">
        <v>6</v>
      </c>
      <c r="J17" s="23"/>
      <c r="K17" s="22">
        <v>6</v>
      </c>
    </row>
    <row r="18" spans="1:11" ht="30" customHeight="1">
      <c r="A18" s="11">
        <v>12</v>
      </c>
      <c r="B18" s="11" t="s">
        <v>228</v>
      </c>
      <c r="C18" s="11" t="s">
        <v>121</v>
      </c>
      <c r="D18" s="19" t="s">
        <v>126</v>
      </c>
      <c r="E18" s="11" t="s">
        <v>127</v>
      </c>
      <c r="F18" s="22">
        <v>23</v>
      </c>
      <c r="G18" s="22"/>
      <c r="H18" s="23"/>
      <c r="I18" s="22">
        <v>23</v>
      </c>
      <c r="J18" s="23"/>
      <c r="K18" s="22">
        <v>23</v>
      </c>
    </row>
    <row r="19" spans="1:11" ht="30" customHeight="1">
      <c r="A19" s="11">
        <v>13</v>
      </c>
      <c r="B19" s="11" t="s">
        <v>228</v>
      </c>
      <c r="C19" s="11" t="s">
        <v>58</v>
      </c>
      <c r="D19" s="19" t="s">
        <v>128</v>
      </c>
      <c r="E19" s="11" t="s">
        <v>128</v>
      </c>
      <c r="F19" s="22">
        <v>15</v>
      </c>
      <c r="G19" s="22"/>
      <c r="H19" s="23"/>
      <c r="I19" s="22">
        <v>15</v>
      </c>
      <c r="J19" s="23"/>
      <c r="K19" s="22">
        <v>15</v>
      </c>
    </row>
    <row r="20" spans="1:11" ht="30.75" customHeight="1">
      <c r="A20" s="10" t="s">
        <v>129</v>
      </c>
      <c r="B20" s="10"/>
      <c r="C20" s="25" t="s">
        <v>20</v>
      </c>
      <c r="D20" s="26"/>
      <c r="E20" s="27"/>
      <c r="F20" s="28">
        <v>350</v>
      </c>
      <c r="G20" s="28">
        <v>350</v>
      </c>
      <c r="H20" s="21"/>
      <c r="I20" s="21"/>
      <c r="J20" s="21"/>
      <c r="K20" s="28">
        <v>350</v>
      </c>
    </row>
    <row r="21" spans="1:11" ht="45.75" customHeight="1">
      <c r="A21" s="11">
        <v>1</v>
      </c>
      <c r="B21" s="11" t="s">
        <v>130</v>
      </c>
      <c r="C21" s="6" t="s">
        <v>22</v>
      </c>
      <c r="D21" s="11" t="s">
        <v>21</v>
      </c>
      <c r="E21" s="12" t="s">
        <v>230</v>
      </c>
      <c r="F21" s="13">
        <v>30</v>
      </c>
      <c r="G21" s="13">
        <v>30</v>
      </c>
      <c r="H21" s="23"/>
      <c r="I21" s="23"/>
      <c r="J21" s="23"/>
      <c r="K21" s="13">
        <v>30</v>
      </c>
    </row>
    <row r="22" spans="1:11" ht="45.75" customHeight="1">
      <c r="A22" s="11">
        <v>2</v>
      </c>
      <c r="B22" s="11" t="s">
        <v>130</v>
      </c>
      <c r="C22" s="11" t="s">
        <v>25</v>
      </c>
      <c r="D22" s="11" t="s">
        <v>24</v>
      </c>
      <c r="E22" s="11" t="s">
        <v>162</v>
      </c>
      <c r="F22" s="29">
        <v>26</v>
      </c>
      <c r="G22" s="29">
        <v>26</v>
      </c>
      <c r="H22" s="23"/>
      <c r="I22" s="23"/>
      <c r="J22" s="23"/>
      <c r="K22" s="29">
        <v>26</v>
      </c>
    </row>
    <row r="23" spans="1:11" ht="45.75" customHeight="1">
      <c r="A23" s="11">
        <v>3</v>
      </c>
      <c r="B23" s="11" t="s">
        <v>130</v>
      </c>
      <c r="C23" s="11" t="s">
        <v>163</v>
      </c>
      <c r="D23" s="11" t="s">
        <v>134</v>
      </c>
      <c r="E23" s="11" t="s">
        <v>231</v>
      </c>
      <c r="F23" s="13">
        <v>30</v>
      </c>
      <c r="G23" s="13">
        <v>30</v>
      </c>
      <c r="H23" s="23"/>
      <c r="I23" s="23"/>
      <c r="J23" s="23"/>
      <c r="K23" s="13">
        <v>30</v>
      </c>
    </row>
    <row r="24" spans="1:11" ht="45.75" customHeight="1">
      <c r="A24" s="11">
        <v>4</v>
      </c>
      <c r="B24" s="11" t="s">
        <v>130</v>
      </c>
      <c r="C24" s="11" t="s">
        <v>25</v>
      </c>
      <c r="D24" s="11" t="s">
        <v>35</v>
      </c>
      <c r="E24" s="11" t="s">
        <v>147</v>
      </c>
      <c r="F24" s="13">
        <v>23.13</v>
      </c>
      <c r="G24" s="13">
        <v>23.13</v>
      </c>
      <c r="H24" s="23"/>
      <c r="I24" s="23"/>
      <c r="J24" s="23"/>
      <c r="K24" s="13">
        <v>23.13</v>
      </c>
    </row>
    <row r="25" spans="1:11" ht="45.75" customHeight="1">
      <c r="A25" s="11">
        <v>5</v>
      </c>
      <c r="B25" s="11" t="s">
        <v>130</v>
      </c>
      <c r="C25" s="11" t="s">
        <v>136</v>
      </c>
      <c r="D25" s="11" t="s">
        <v>168</v>
      </c>
      <c r="E25" s="11" t="s">
        <v>232</v>
      </c>
      <c r="F25" s="13">
        <v>20</v>
      </c>
      <c r="G25" s="13">
        <v>20</v>
      </c>
      <c r="H25" s="23"/>
      <c r="I25" s="23"/>
      <c r="J25" s="23"/>
      <c r="K25" s="13">
        <v>20</v>
      </c>
    </row>
    <row r="26" spans="1:11" ht="45.75" customHeight="1">
      <c r="A26" s="11">
        <v>6</v>
      </c>
      <c r="B26" s="11" t="s">
        <v>130</v>
      </c>
      <c r="C26" s="11" t="s">
        <v>138</v>
      </c>
      <c r="D26" s="11" t="s">
        <v>139</v>
      </c>
      <c r="E26" s="11" t="s">
        <v>140</v>
      </c>
      <c r="F26" s="13">
        <v>50</v>
      </c>
      <c r="G26" s="13">
        <v>50</v>
      </c>
      <c r="H26" s="23"/>
      <c r="I26" s="23"/>
      <c r="J26" s="23"/>
      <c r="K26" s="13">
        <v>50</v>
      </c>
    </row>
    <row r="27" spans="1:11" ht="45.75" customHeight="1">
      <c r="A27" s="11">
        <v>7</v>
      </c>
      <c r="B27" s="11" t="s">
        <v>130</v>
      </c>
      <c r="C27" s="11" t="s">
        <v>141</v>
      </c>
      <c r="D27" s="11" t="s">
        <v>142</v>
      </c>
      <c r="E27" s="11" t="s">
        <v>143</v>
      </c>
      <c r="F27" s="13">
        <v>30</v>
      </c>
      <c r="G27" s="13">
        <v>30</v>
      </c>
      <c r="H27" s="13"/>
      <c r="I27" s="13"/>
      <c r="J27" s="23"/>
      <c r="K27" s="13">
        <v>30</v>
      </c>
    </row>
    <row r="28" spans="1:11" ht="45.75" customHeight="1">
      <c r="A28" s="11">
        <v>8</v>
      </c>
      <c r="B28" s="11" t="s">
        <v>130</v>
      </c>
      <c r="C28" s="11" t="s">
        <v>22</v>
      </c>
      <c r="D28" s="11" t="s">
        <v>148</v>
      </c>
      <c r="E28" s="11" t="s">
        <v>149</v>
      </c>
      <c r="F28" s="13">
        <v>60</v>
      </c>
      <c r="G28" s="13">
        <v>60</v>
      </c>
      <c r="H28" s="13"/>
      <c r="I28" s="13"/>
      <c r="J28" s="23"/>
      <c r="K28" s="13">
        <v>60</v>
      </c>
    </row>
    <row r="29" spans="1:11" ht="45.75" customHeight="1">
      <c r="A29" s="11">
        <v>9</v>
      </c>
      <c r="B29" s="11" t="s">
        <v>130</v>
      </c>
      <c r="C29" s="11" t="s">
        <v>150</v>
      </c>
      <c r="D29" s="11" t="s">
        <v>151</v>
      </c>
      <c r="E29" s="11" t="s">
        <v>152</v>
      </c>
      <c r="F29" s="13">
        <v>2.682</v>
      </c>
      <c r="G29" s="13">
        <v>2.682</v>
      </c>
      <c r="H29" s="23"/>
      <c r="I29" s="23"/>
      <c r="J29" s="23"/>
      <c r="K29" s="13">
        <v>2.682</v>
      </c>
    </row>
    <row r="30" spans="1:11" ht="45.75" customHeight="1">
      <c r="A30" s="11">
        <v>10</v>
      </c>
      <c r="B30" s="11" t="s">
        <v>130</v>
      </c>
      <c r="C30" s="11" t="s">
        <v>22</v>
      </c>
      <c r="D30" s="11" t="s">
        <v>61</v>
      </c>
      <c r="E30" s="11" t="s">
        <v>155</v>
      </c>
      <c r="F30" s="13">
        <v>26.188</v>
      </c>
      <c r="G30" s="13">
        <v>26.188</v>
      </c>
      <c r="H30" s="23"/>
      <c r="I30" s="23"/>
      <c r="J30" s="23"/>
      <c r="K30" s="13">
        <v>26.188</v>
      </c>
    </row>
    <row r="31" spans="1:11" ht="45.75" customHeight="1">
      <c r="A31" s="11">
        <v>11</v>
      </c>
      <c r="B31" s="11" t="s">
        <v>130</v>
      </c>
      <c r="C31" s="11" t="s">
        <v>156</v>
      </c>
      <c r="D31" s="11" t="s">
        <v>173</v>
      </c>
      <c r="E31" s="11" t="s">
        <v>233</v>
      </c>
      <c r="F31" s="13">
        <v>22</v>
      </c>
      <c r="G31" s="13">
        <v>22</v>
      </c>
      <c r="H31" s="23"/>
      <c r="I31" s="23"/>
      <c r="J31" s="23"/>
      <c r="K31" s="13">
        <v>22</v>
      </c>
    </row>
    <row r="32" spans="1:11" ht="45.75" customHeight="1">
      <c r="A32" s="11">
        <v>12</v>
      </c>
      <c r="B32" s="11" t="s">
        <v>130</v>
      </c>
      <c r="C32" s="11" t="s">
        <v>144</v>
      </c>
      <c r="D32" s="11" t="s">
        <v>145</v>
      </c>
      <c r="E32" s="12" t="s">
        <v>146</v>
      </c>
      <c r="F32" s="13">
        <v>30</v>
      </c>
      <c r="G32" s="13">
        <v>30</v>
      </c>
      <c r="H32" s="23"/>
      <c r="I32" s="33"/>
      <c r="J32" s="33"/>
      <c r="K32" s="13">
        <v>30</v>
      </c>
    </row>
    <row r="33" ht="14.25">
      <c r="K33" s="13">
        <v>7.7</v>
      </c>
    </row>
  </sheetData>
  <sheetProtection/>
  <mergeCells count="8">
    <mergeCell ref="A1:J1"/>
    <mergeCell ref="I2:J2"/>
    <mergeCell ref="A4:B4"/>
    <mergeCell ref="A5:B5"/>
    <mergeCell ref="A6:B6"/>
    <mergeCell ref="C6:E6"/>
    <mergeCell ref="A20:B20"/>
    <mergeCell ref="C20:E20"/>
  </mergeCells>
  <printOptions/>
  <pageMargins left="0.1968503937007874" right="0.15748031496062992" top="0.2362204724409449" bottom="0.35433070866141736"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Q26"/>
  <sheetViews>
    <sheetView workbookViewId="0" topLeftCell="A20">
      <selection activeCell="D31" sqref="D31"/>
    </sheetView>
  </sheetViews>
  <sheetFormatPr defaultColWidth="8.75390625" defaultRowHeight="14.25"/>
  <cols>
    <col min="1" max="1" width="5.00390625" style="0" customWidth="1"/>
    <col min="2" max="2" width="6.75390625" style="0" customWidth="1"/>
    <col min="3" max="3" width="4.75390625" style="2" customWidth="1"/>
    <col min="4" max="4" width="17.00390625" style="0" customWidth="1"/>
    <col min="5" max="5" width="12.625" style="0" customWidth="1"/>
    <col min="6" max="6" width="9.375" style="0" customWidth="1"/>
    <col min="7" max="7" width="12.25390625" style="0" customWidth="1"/>
    <col min="8" max="8" width="11.25390625" style="0" customWidth="1"/>
    <col min="9" max="9" width="8.50390625" style="0" customWidth="1"/>
    <col min="10" max="10" width="7.375" style="0" customWidth="1"/>
    <col min="11" max="11" width="36.00390625" style="0" customWidth="1"/>
  </cols>
  <sheetData>
    <row r="1" spans="1:2" ht="14.25">
      <c r="A1" s="144" t="s">
        <v>0</v>
      </c>
      <c r="B1" s="145"/>
    </row>
    <row r="2" spans="1:11" ht="31.5" customHeight="1">
      <c r="A2" s="146" t="s">
        <v>1</v>
      </c>
      <c r="B2" s="146"/>
      <c r="C2" s="146"/>
      <c r="D2" s="146"/>
      <c r="E2" s="146"/>
      <c r="F2" s="146"/>
      <c r="G2" s="146"/>
      <c r="H2" s="146"/>
      <c r="I2" s="146"/>
      <c r="J2" s="146"/>
      <c r="K2" s="146"/>
    </row>
    <row r="3" spans="1:11" ht="27.75" customHeight="1">
      <c r="A3" s="147" t="s">
        <v>2</v>
      </c>
      <c r="B3" s="147"/>
      <c r="C3" s="147"/>
      <c r="D3" s="147"/>
      <c r="E3" s="147"/>
      <c r="F3" s="147"/>
      <c r="G3" s="147"/>
      <c r="H3" s="147"/>
      <c r="I3" s="147"/>
      <c r="J3" s="147"/>
      <c r="K3" s="147"/>
    </row>
    <row r="4" spans="1:11" ht="14.25" hidden="1">
      <c r="A4" s="148" t="s">
        <v>3</v>
      </c>
      <c r="B4" s="148"/>
      <c r="C4" s="149"/>
      <c r="D4" s="148"/>
      <c r="E4" s="148"/>
      <c r="F4" s="148"/>
      <c r="G4" s="148"/>
      <c r="H4" s="148"/>
      <c r="I4" s="148"/>
      <c r="J4" s="181" t="s">
        <v>4</v>
      </c>
      <c r="K4" s="181"/>
    </row>
    <row r="5" spans="1:15" s="142" customFormat="1" ht="42.75" customHeight="1">
      <c r="A5" s="150" t="s">
        <v>5</v>
      </c>
      <c r="B5" s="150" t="s">
        <v>6</v>
      </c>
      <c r="C5" s="150" t="s">
        <v>7</v>
      </c>
      <c r="D5" s="150"/>
      <c r="E5" s="150" t="s">
        <v>8</v>
      </c>
      <c r="F5" s="151" t="s">
        <v>9</v>
      </c>
      <c r="G5" s="151" t="s">
        <v>63</v>
      </c>
      <c r="H5" s="151" t="s">
        <v>10</v>
      </c>
      <c r="I5" s="151" t="s">
        <v>64</v>
      </c>
      <c r="J5" s="150" t="s">
        <v>11</v>
      </c>
      <c r="K5" s="150" t="s">
        <v>12</v>
      </c>
      <c r="O5" s="142" t="s">
        <v>13</v>
      </c>
    </row>
    <row r="6" spans="1:11" s="142" customFormat="1" ht="34.5" customHeight="1">
      <c r="A6" s="152" t="s">
        <v>14</v>
      </c>
      <c r="B6" s="153"/>
      <c r="C6" s="152" t="s">
        <v>15</v>
      </c>
      <c r="D6" s="154"/>
      <c r="E6" s="155">
        <v>771.383991</v>
      </c>
      <c r="F6" s="156">
        <v>431</v>
      </c>
      <c r="G6" s="155">
        <f>G14+G19+G26</f>
        <v>30.56</v>
      </c>
      <c r="H6" s="156"/>
      <c r="I6" s="155">
        <f>I11+I22+I25+I26</f>
        <v>18.352</v>
      </c>
      <c r="J6" s="150"/>
      <c r="K6" s="150" t="s">
        <v>16</v>
      </c>
    </row>
    <row r="7" spans="1:11" ht="21" customHeight="1">
      <c r="A7" s="157"/>
      <c r="B7" s="158"/>
      <c r="C7" s="157"/>
      <c r="D7" s="159"/>
      <c r="E7" s="160"/>
      <c r="F7" s="156">
        <v>105.61415</v>
      </c>
      <c r="G7" s="160"/>
      <c r="H7" s="156">
        <v>234.769841</v>
      </c>
      <c r="I7" s="160"/>
      <c r="J7" s="182"/>
      <c r="K7" s="150" t="s">
        <v>17</v>
      </c>
    </row>
    <row r="8" spans="1:11" ht="21" customHeight="1">
      <c r="A8" s="150" t="s">
        <v>18</v>
      </c>
      <c r="B8" s="150" t="s">
        <v>19</v>
      </c>
      <c r="C8" s="161" t="s">
        <v>20</v>
      </c>
      <c r="D8" s="162"/>
      <c r="E8" s="160">
        <v>93</v>
      </c>
      <c r="F8" s="156"/>
      <c r="G8" s="156"/>
      <c r="H8" s="156">
        <v>93</v>
      </c>
      <c r="I8" s="156"/>
      <c r="J8" s="182"/>
      <c r="K8" s="150"/>
    </row>
    <row r="9" spans="1:17" s="142" customFormat="1" ht="62.25" customHeight="1">
      <c r="A9" s="163"/>
      <c r="B9" s="164"/>
      <c r="C9" s="150">
        <v>1</v>
      </c>
      <c r="D9" s="150" t="s">
        <v>21</v>
      </c>
      <c r="E9" s="150">
        <v>20</v>
      </c>
      <c r="F9" s="150"/>
      <c r="G9" s="150"/>
      <c r="H9" s="150">
        <v>20</v>
      </c>
      <c r="I9" s="150"/>
      <c r="J9" s="183" t="s">
        <v>22</v>
      </c>
      <c r="K9" s="167" t="s">
        <v>23</v>
      </c>
      <c r="N9" s="142">
        <v>20</v>
      </c>
      <c r="O9" s="142">
        <v>20</v>
      </c>
      <c r="Q9" s="142">
        <v>20</v>
      </c>
    </row>
    <row r="10" spans="1:17" s="142" customFormat="1" ht="41.25" customHeight="1">
      <c r="A10" s="163"/>
      <c r="B10" s="164"/>
      <c r="C10" s="150">
        <v>2</v>
      </c>
      <c r="D10" s="150" t="s">
        <v>24</v>
      </c>
      <c r="E10" s="150">
        <f aca="true" t="shared" si="0" ref="E10:E17">H10+F10</f>
        <v>26</v>
      </c>
      <c r="F10" s="150"/>
      <c r="G10" s="150"/>
      <c r="H10" s="150">
        <v>26</v>
      </c>
      <c r="I10" s="150"/>
      <c r="J10" s="183" t="s">
        <v>25</v>
      </c>
      <c r="K10" s="184" t="s">
        <v>26</v>
      </c>
      <c r="N10" s="142">
        <v>26</v>
      </c>
      <c r="O10" s="142">
        <v>26</v>
      </c>
      <c r="Q10" s="142">
        <v>26</v>
      </c>
    </row>
    <row r="11" spans="1:17" s="142" customFormat="1" ht="63" customHeight="1">
      <c r="A11" s="163"/>
      <c r="B11" s="164"/>
      <c r="C11" s="150">
        <v>3</v>
      </c>
      <c r="D11" s="151" t="s">
        <v>27</v>
      </c>
      <c r="E11" s="150">
        <f t="shared" si="0"/>
        <v>40</v>
      </c>
      <c r="F11" s="150"/>
      <c r="G11" s="150"/>
      <c r="H11" s="150">
        <v>40</v>
      </c>
      <c r="I11" s="150">
        <v>6.022</v>
      </c>
      <c r="J11" s="183" t="s">
        <v>25</v>
      </c>
      <c r="K11" s="167" t="s">
        <v>28</v>
      </c>
      <c r="Q11" s="142">
        <v>20</v>
      </c>
    </row>
    <row r="12" spans="1:17" s="142" customFormat="1" ht="36.75" customHeight="1">
      <c r="A12" s="163"/>
      <c r="B12" s="164"/>
      <c r="C12" s="150">
        <v>4</v>
      </c>
      <c r="D12" s="150" t="s">
        <v>29</v>
      </c>
      <c r="E12" s="150">
        <f t="shared" si="0"/>
        <v>7</v>
      </c>
      <c r="F12" s="165"/>
      <c r="G12" s="165"/>
      <c r="H12" s="150">
        <v>7</v>
      </c>
      <c r="I12" s="150"/>
      <c r="J12" s="150" t="s">
        <v>22</v>
      </c>
      <c r="K12" s="167" t="s">
        <v>30</v>
      </c>
      <c r="O12" s="142">
        <v>20</v>
      </c>
      <c r="Q12" s="142">
        <v>82.7</v>
      </c>
    </row>
    <row r="13" spans="1:17" s="142" customFormat="1" ht="33.75" customHeight="1">
      <c r="A13" s="150" t="s">
        <v>31</v>
      </c>
      <c r="B13" s="150" t="s">
        <v>32</v>
      </c>
      <c r="C13" s="161" t="s">
        <v>20</v>
      </c>
      <c r="D13" s="162"/>
      <c r="E13" s="156">
        <f>E14+E15+E16+E17</f>
        <v>155.66</v>
      </c>
      <c r="F13" s="166">
        <f>F14+F15+F17</f>
        <v>125.66</v>
      </c>
      <c r="G13" s="166"/>
      <c r="H13" s="156">
        <v>30</v>
      </c>
      <c r="I13" s="156"/>
      <c r="J13" s="166"/>
      <c r="K13" s="167"/>
      <c r="Q13" s="142">
        <v>42.95</v>
      </c>
    </row>
    <row r="14" spans="1:17" s="142" customFormat="1" ht="34.5" customHeight="1">
      <c r="A14" s="163"/>
      <c r="B14" s="164"/>
      <c r="C14" s="150">
        <v>5</v>
      </c>
      <c r="D14" s="150" t="s">
        <v>33</v>
      </c>
      <c r="E14" s="150">
        <f t="shared" si="0"/>
        <v>82.71</v>
      </c>
      <c r="F14" s="150">
        <v>82.71</v>
      </c>
      <c r="G14" s="150">
        <v>5.55</v>
      </c>
      <c r="H14" s="150"/>
      <c r="I14" s="150"/>
      <c r="J14" s="183" t="s">
        <v>22</v>
      </c>
      <c r="K14" s="151" t="s">
        <v>34</v>
      </c>
      <c r="N14" s="142">
        <v>82.7</v>
      </c>
      <c r="O14" s="142">
        <v>82.7</v>
      </c>
      <c r="Q14" s="142">
        <v>20</v>
      </c>
    </row>
    <row r="15" spans="1:17" s="142" customFormat="1" ht="36" customHeight="1">
      <c r="A15" s="163"/>
      <c r="B15" s="164"/>
      <c r="C15" s="150">
        <v>6</v>
      </c>
      <c r="D15" s="150" t="s">
        <v>35</v>
      </c>
      <c r="E15" s="150">
        <f t="shared" si="0"/>
        <v>42.95</v>
      </c>
      <c r="F15" s="150">
        <v>42.95</v>
      </c>
      <c r="G15" s="150"/>
      <c r="H15" s="150"/>
      <c r="I15" s="150"/>
      <c r="J15" s="183" t="s">
        <v>25</v>
      </c>
      <c r="K15" s="150" t="s">
        <v>36</v>
      </c>
      <c r="N15" s="142">
        <v>42.95</v>
      </c>
      <c r="O15" s="142">
        <v>42.95</v>
      </c>
      <c r="Q15" s="142">
        <v>10</v>
      </c>
    </row>
    <row r="16" spans="1:17" s="142" customFormat="1" ht="49.5" customHeight="1">
      <c r="A16" s="163"/>
      <c r="B16" s="164"/>
      <c r="C16" s="150">
        <v>7</v>
      </c>
      <c r="D16" s="150" t="s">
        <v>37</v>
      </c>
      <c r="E16" s="150">
        <f t="shared" si="0"/>
        <v>20</v>
      </c>
      <c r="F16" s="150"/>
      <c r="G16" s="150"/>
      <c r="H16" s="150">
        <v>20</v>
      </c>
      <c r="I16" s="150"/>
      <c r="J16" s="150" t="s">
        <v>38</v>
      </c>
      <c r="K16" s="167" t="s">
        <v>39</v>
      </c>
      <c r="N16" s="142">
        <v>20</v>
      </c>
      <c r="O16" s="142">
        <v>20</v>
      </c>
      <c r="Q16" s="142">
        <v>97</v>
      </c>
    </row>
    <row r="17" spans="1:17" s="142" customFormat="1" ht="50.25" customHeight="1">
      <c r="A17" s="163"/>
      <c r="B17" s="164"/>
      <c r="C17" s="150">
        <v>8</v>
      </c>
      <c r="D17" s="150" t="s">
        <v>40</v>
      </c>
      <c r="E17" s="150">
        <f t="shared" si="0"/>
        <v>10</v>
      </c>
      <c r="F17" s="150"/>
      <c r="G17" s="150"/>
      <c r="H17" s="150">
        <v>10</v>
      </c>
      <c r="I17" s="150"/>
      <c r="J17" s="150" t="s">
        <v>41</v>
      </c>
      <c r="K17" s="185" t="s">
        <v>42</v>
      </c>
      <c r="N17" s="142">
        <v>10</v>
      </c>
      <c r="O17" s="142">
        <v>10</v>
      </c>
      <c r="Q17" s="142">
        <f>SUM(Q9:Q16)</f>
        <v>318.65</v>
      </c>
    </row>
    <row r="18" spans="1:11" s="142" customFormat="1" ht="24.75" customHeight="1">
      <c r="A18" s="150" t="s">
        <v>43</v>
      </c>
      <c r="B18" s="150" t="s">
        <v>44</v>
      </c>
      <c r="C18" s="161" t="s">
        <v>20</v>
      </c>
      <c r="D18" s="162"/>
      <c r="E18" s="156">
        <v>365</v>
      </c>
      <c r="F18" s="156">
        <v>355</v>
      </c>
      <c r="G18" s="156"/>
      <c r="H18" s="156">
        <v>10</v>
      </c>
      <c r="I18" s="156"/>
      <c r="J18" s="150"/>
      <c r="K18" s="186"/>
    </row>
    <row r="19" spans="1:11" s="142" customFormat="1" ht="30.75" customHeight="1">
      <c r="A19" s="150"/>
      <c r="B19" s="150"/>
      <c r="C19" s="150">
        <v>9</v>
      </c>
      <c r="D19" s="9" t="s">
        <v>45</v>
      </c>
      <c r="E19" s="9">
        <v>60</v>
      </c>
      <c r="F19" s="9">
        <v>60</v>
      </c>
      <c r="G19" s="9">
        <v>7.06</v>
      </c>
      <c r="H19" s="9"/>
      <c r="I19" s="9"/>
      <c r="J19" s="9"/>
      <c r="K19" s="9" t="s">
        <v>46</v>
      </c>
    </row>
    <row r="20" spans="1:11" s="142" customFormat="1" ht="85.5" customHeight="1">
      <c r="A20" s="150"/>
      <c r="B20" s="150"/>
      <c r="C20" s="150">
        <v>10</v>
      </c>
      <c r="D20" s="9" t="s">
        <v>47</v>
      </c>
      <c r="E20" s="9">
        <v>220</v>
      </c>
      <c r="F20" s="9">
        <v>220</v>
      </c>
      <c r="G20" s="9"/>
      <c r="H20" s="9"/>
      <c r="I20" s="9"/>
      <c r="J20" s="9"/>
      <c r="K20" s="185" t="s">
        <v>48</v>
      </c>
    </row>
    <row r="21" spans="1:11" s="142" customFormat="1" ht="73.5" customHeight="1">
      <c r="A21" s="163"/>
      <c r="B21" s="164"/>
      <c r="C21" s="150">
        <v>11</v>
      </c>
      <c r="D21" s="167" t="s">
        <v>49</v>
      </c>
      <c r="E21" s="150">
        <v>55</v>
      </c>
      <c r="F21" s="150">
        <v>55</v>
      </c>
      <c r="G21" s="150"/>
      <c r="H21" s="150"/>
      <c r="I21" s="150"/>
      <c r="J21" s="183" t="s">
        <v>25</v>
      </c>
      <c r="K21" s="167" t="s">
        <v>50</v>
      </c>
    </row>
    <row r="22" spans="1:11" s="142" customFormat="1" ht="31.5" customHeight="1">
      <c r="A22" s="163"/>
      <c r="B22" s="164"/>
      <c r="C22" s="150">
        <v>12</v>
      </c>
      <c r="D22" s="150" t="s">
        <v>51</v>
      </c>
      <c r="E22" s="150">
        <f>H22+F22</f>
        <v>30</v>
      </c>
      <c r="F22" s="150">
        <v>20</v>
      </c>
      <c r="G22" s="150"/>
      <c r="H22" s="150">
        <v>10</v>
      </c>
      <c r="I22" s="150">
        <v>4.67</v>
      </c>
      <c r="J22" s="183"/>
      <c r="K22" s="150" t="s">
        <v>52</v>
      </c>
    </row>
    <row r="23" spans="1:11" s="142" customFormat="1" ht="24.75" customHeight="1">
      <c r="A23" s="168" t="s">
        <v>53</v>
      </c>
      <c r="B23" s="169" t="s">
        <v>54</v>
      </c>
      <c r="C23" s="170" t="s">
        <v>20</v>
      </c>
      <c r="D23" s="171"/>
      <c r="E23" s="172">
        <v>60</v>
      </c>
      <c r="F23" s="172"/>
      <c r="G23" s="172"/>
      <c r="H23" s="172">
        <v>60</v>
      </c>
      <c r="I23" s="172"/>
      <c r="J23" s="175"/>
      <c r="K23" s="176"/>
    </row>
    <row r="24" spans="1:11" s="142" customFormat="1" ht="44.25" customHeight="1">
      <c r="A24" s="173"/>
      <c r="B24" s="174"/>
      <c r="C24" s="175">
        <v>13</v>
      </c>
      <c r="D24" s="176" t="s">
        <v>55</v>
      </c>
      <c r="E24" s="175">
        <v>35</v>
      </c>
      <c r="F24" s="175"/>
      <c r="G24" s="175"/>
      <c r="H24" s="175">
        <v>35</v>
      </c>
      <c r="I24" s="175"/>
      <c r="J24" s="175" t="s">
        <v>56</v>
      </c>
      <c r="K24" s="175" t="s">
        <v>55</v>
      </c>
    </row>
    <row r="25" spans="1:11" s="142" customFormat="1" ht="32.25" customHeight="1">
      <c r="A25" s="177"/>
      <c r="B25" s="178"/>
      <c r="C25" s="175">
        <v>14</v>
      </c>
      <c r="D25" s="175" t="s">
        <v>57</v>
      </c>
      <c r="E25" s="175">
        <v>25</v>
      </c>
      <c r="F25" s="172"/>
      <c r="G25" s="172"/>
      <c r="H25" s="175">
        <v>25</v>
      </c>
      <c r="I25" s="175">
        <v>7.5</v>
      </c>
      <c r="J25" s="175" t="s">
        <v>58</v>
      </c>
      <c r="K25" s="175" t="s">
        <v>57</v>
      </c>
    </row>
    <row r="26" spans="1:11" s="143" customFormat="1" ht="87.75" customHeight="1">
      <c r="A26" s="35" t="s">
        <v>59</v>
      </c>
      <c r="B26" s="47" t="s">
        <v>60</v>
      </c>
      <c r="C26" s="179">
        <v>15</v>
      </c>
      <c r="D26" s="179" t="s">
        <v>61</v>
      </c>
      <c r="E26" s="172">
        <v>97.723991</v>
      </c>
      <c r="F26" s="180">
        <v>55.95</v>
      </c>
      <c r="G26" s="180">
        <v>17.95</v>
      </c>
      <c r="H26" s="180">
        <v>41.769841</v>
      </c>
      <c r="I26" s="180">
        <v>0.16</v>
      </c>
      <c r="J26" s="175" t="s">
        <v>25</v>
      </c>
      <c r="K26" s="176" t="s">
        <v>62</v>
      </c>
    </row>
    <row r="27" ht="19.5" customHeight="1"/>
  </sheetData>
  <sheetProtection/>
  <mergeCells count="22">
    <mergeCell ref="A1:B1"/>
    <mergeCell ref="A2:K2"/>
    <mergeCell ref="A3:K3"/>
    <mergeCell ref="J4:K4"/>
    <mergeCell ref="C5:D5"/>
    <mergeCell ref="C8:D8"/>
    <mergeCell ref="C13:D13"/>
    <mergeCell ref="C18:D18"/>
    <mergeCell ref="C23:D23"/>
    <mergeCell ref="A8:A12"/>
    <mergeCell ref="A13:A17"/>
    <mergeCell ref="A18:A22"/>
    <mergeCell ref="A23:A25"/>
    <mergeCell ref="B8:B12"/>
    <mergeCell ref="B13:B17"/>
    <mergeCell ref="B18:B22"/>
    <mergeCell ref="B23:B25"/>
    <mergeCell ref="E6:E7"/>
    <mergeCell ref="G6:G7"/>
    <mergeCell ref="I6:I7"/>
    <mergeCell ref="A6:B7"/>
    <mergeCell ref="C6:D7"/>
  </mergeCells>
  <printOptions/>
  <pageMargins left="0.2755905511811024" right="0.16" top="0.5118110236220472" bottom="0.17"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43"/>
  <sheetViews>
    <sheetView zoomScale="85" zoomScaleNormal="85" workbookViewId="0" topLeftCell="A1">
      <selection activeCell="A2" sqref="A2:IV4"/>
    </sheetView>
  </sheetViews>
  <sheetFormatPr defaultColWidth="8.75390625" defaultRowHeight="14.25"/>
  <cols>
    <col min="1" max="1" width="5.00390625" style="1" customWidth="1"/>
    <col min="2" max="2" width="6.75390625" style="1" customWidth="1"/>
    <col min="3" max="3" width="4.75390625" style="43" customWidth="1"/>
    <col min="4" max="4" width="22.875" style="1" customWidth="1"/>
    <col min="5" max="5" width="26.125" style="1" customWidth="1"/>
    <col min="6" max="8" width="12.25390625" style="1" customWidth="1"/>
    <col min="9" max="12" width="13.75390625" style="1" customWidth="1"/>
    <col min="13" max="13" width="8.75390625" style="1" customWidth="1"/>
    <col min="14" max="14" width="44.625" style="1" customWidth="1"/>
    <col min="15" max="16" width="8.75390625" style="1" customWidth="1"/>
    <col min="17" max="17" width="8.75390625" style="43" customWidth="1"/>
    <col min="18" max="16384" width="8.75390625" style="1" customWidth="1"/>
  </cols>
  <sheetData>
    <row r="1" spans="1:10" ht="14.25">
      <c r="A1" s="83" t="s">
        <v>0</v>
      </c>
      <c r="B1" s="84"/>
      <c r="J1" s="43">
        <v>181.77</v>
      </c>
    </row>
    <row r="2" spans="1:14" ht="31.5" customHeight="1">
      <c r="A2" s="42" t="s">
        <v>1</v>
      </c>
      <c r="B2" s="42"/>
      <c r="C2" s="42"/>
      <c r="D2" s="42"/>
      <c r="E2" s="42"/>
      <c r="F2" s="42"/>
      <c r="G2" s="42"/>
      <c r="H2" s="42"/>
      <c r="I2" s="42"/>
      <c r="J2" s="42"/>
      <c r="K2" s="42"/>
      <c r="L2" s="42"/>
      <c r="M2" s="42"/>
      <c r="N2" s="42"/>
    </row>
    <row r="3" spans="1:14" ht="27.75" customHeight="1">
      <c r="A3" s="44" t="s">
        <v>2</v>
      </c>
      <c r="B3" s="44"/>
      <c r="C3" s="44"/>
      <c r="D3" s="44"/>
      <c r="E3" s="44"/>
      <c r="F3" s="44"/>
      <c r="G3" s="44"/>
      <c r="H3" s="44"/>
      <c r="I3" s="44"/>
      <c r="J3" s="44"/>
      <c r="K3" s="44"/>
      <c r="L3" s="44"/>
      <c r="M3" s="44"/>
      <c r="N3" s="44"/>
    </row>
    <row r="4" spans="1:14" ht="20.25" customHeight="1">
      <c r="A4" s="85" t="s">
        <v>3</v>
      </c>
      <c r="B4" s="85"/>
      <c r="C4" s="5"/>
      <c r="D4" s="85"/>
      <c r="E4" s="85"/>
      <c r="F4" s="85"/>
      <c r="G4" s="85"/>
      <c r="H4" s="85"/>
      <c r="I4" s="85"/>
      <c r="J4" s="85"/>
      <c r="K4" s="85"/>
      <c r="L4" s="85"/>
      <c r="M4" s="121" t="s">
        <v>4</v>
      </c>
      <c r="N4" s="121"/>
    </row>
    <row r="5" spans="1:17" s="81" customFormat="1" ht="42.75" customHeight="1">
      <c r="A5" s="86" t="s">
        <v>5</v>
      </c>
      <c r="B5" s="86" t="s">
        <v>6</v>
      </c>
      <c r="C5" s="86" t="s">
        <v>7</v>
      </c>
      <c r="D5" s="86"/>
      <c r="E5" s="86" t="s">
        <v>8</v>
      </c>
      <c r="F5" s="86" t="s">
        <v>9</v>
      </c>
      <c r="G5" s="86" t="s">
        <v>65</v>
      </c>
      <c r="H5" s="86" t="s">
        <v>66</v>
      </c>
      <c r="I5" s="86" t="s">
        <v>10</v>
      </c>
      <c r="J5" s="86" t="s">
        <v>67</v>
      </c>
      <c r="K5" s="86" t="s">
        <v>65</v>
      </c>
      <c r="L5" s="86" t="s">
        <v>66</v>
      </c>
      <c r="M5" s="86" t="s">
        <v>11</v>
      </c>
      <c r="N5" s="86" t="s">
        <v>12</v>
      </c>
      <c r="O5" s="81" t="s">
        <v>66</v>
      </c>
      <c r="P5" s="81" t="s">
        <v>68</v>
      </c>
      <c r="Q5" s="140"/>
    </row>
    <row r="6" spans="1:17" s="81" customFormat="1" ht="34.5" customHeight="1">
      <c r="A6" s="87" t="s">
        <v>14</v>
      </c>
      <c r="B6" s="88"/>
      <c r="C6" s="87" t="s">
        <v>15</v>
      </c>
      <c r="D6" s="89"/>
      <c r="E6" s="90">
        <v>771.383991</v>
      </c>
      <c r="F6" s="91">
        <v>431</v>
      </c>
      <c r="G6" s="91">
        <f>SUM(G8+G13+G18+G23+G26)</f>
        <v>505.971917</v>
      </c>
      <c r="H6" s="91">
        <f>F6+F7-G6</f>
        <v>30.642232999999976</v>
      </c>
      <c r="I6" s="91"/>
      <c r="J6" s="91">
        <f>K6+L6</f>
        <v>223.90745300000003</v>
      </c>
      <c r="K6" s="91">
        <f>SUM(K8+K13+K18+K23+K26)</f>
        <v>216.40745300000003</v>
      </c>
      <c r="L6" s="91">
        <v>7.5</v>
      </c>
      <c r="M6" s="86"/>
      <c r="N6" s="86" t="s">
        <v>16</v>
      </c>
      <c r="Q6" s="140"/>
    </row>
    <row r="7" spans="1:14" ht="21" customHeight="1">
      <c r="A7" s="92"/>
      <c r="B7" s="93"/>
      <c r="C7" s="92"/>
      <c r="D7" s="94"/>
      <c r="E7" s="95"/>
      <c r="F7" s="91">
        <v>105.61415</v>
      </c>
      <c r="G7" s="91"/>
      <c r="H7" s="91"/>
      <c r="I7" s="91">
        <v>234.769841</v>
      </c>
      <c r="J7" s="91"/>
      <c r="K7" s="91"/>
      <c r="L7" s="91"/>
      <c r="M7" s="122"/>
      <c r="N7" s="86" t="s">
        <v>17</v>
      </c>
    </row>
    <row r="8" spans="1:14" ht="24" customHeight="1">
      <c r="A8" s="86" t="s">
        <v>18</v>
      </c>
      <c r="B8" s="86" t="s">
        <v>19</v>
      </c>
      <c r="C8" s="96" t="s">
        <v>20</v>
      </c>
      <c r="D8" s="97"/>
      <c r="E8" s="95">
        <v>93</v>
      </c>
      <c r="F8" s="91"/>
      <c r="G8" s="91">
        <f>SUM(G9:G12)</f>
        <v>0</v>
      </c>
      <c r="H8" s="91"/>
      <c r="I8" s="91">
        <v>93</v>
      </c>
      <c r="J8" s="91"/>
      <c r="K8" s="91">
        <f>SUM(K9:K12)</f>
        <v>86.97800000000001</v>
      </c>
      <c r="L8" s="91">
        <v>6.03</v>
      </c>
      <c r="M8" s="122"/>
      <c r="N8" s="86"/>
    </row>
    <row r="9" spans="1:17" s="81" customFormat="1" ht="47.25" customHeight="1">
      <c r="A9" s="98"/>
      <c r="B9" s="99"/>
      <c r="C9" s="86">
        <v>1</v>
      </c>
      <c r="D9" s="86" t="s">
        <v>21</v>
      </c>
      <c r="E9" s="86">
        <v>20</v>
      </c>
      <c r="F9" s="86"/>
      <c r="G9" s="86"/>
      <c r="H9" s="86"/>
      <c r="I9" s="86">
        <v>20</v>
      </c>
      <c r="J9" s="102">
        <v>20</v>
      </c>
      <c r="K9" s="102">
        <v>20</v>
      </c>
      <c r="L9" s="102">
        <f>J9-K9</f>
        <v>0</v>
      </c>
      <c r="M9" s="123" t="s">
        <v>22</v>
      </c>
      <c r="N9" s="104" t="s">
        <v>23</v>
      </c>
      <c r="P9" s="81">
        <f>F9-G9</f>
        <v>0</v>
      </c>
      <c r="Q9" s="140"/>
    </row>
    <row r="10" spans="1:17" s="81" customFormat="1" ht="41.25" customHeight="1">
      <c r="A10" s="98"/>
      <c r="B10" s="99"/>
      <c r="C10" s="86">
        <v>2</v>
      </c>
      <c r="D10" s="86" t="s">
        <v>24</v>
      </c>
      <c r="E10" s="86">
        <f aca="true" t="shared" si="0" ref="E10:E17">I10+F10</f>
        <v>26</v>
      </c>
      <c r="F10" s="86"/>
      <c r="G10" s="86"/>
      <c r="H10" s="86"/>
      <c r="I10" s="86">
        <v>26</v>
      </c>
      <c r="J10" s="102">
        <v>26</v>
      </c>
      <c r="K10" s="102">
        <v>26</v>
      </c>
      <c r="L10" s="102">
        <f aca="true" t="shared" si="1" ref="L10:L25">J10-K10</f>
        <v>0</v>
      </c>
      <c r="M10" s="123" t="s">
        <v>25</v>
      </c>
      <c r="N10" s="124" t="s">
        <v>26</v>
      </c>
      <c r="P10" s="81">
        <f aca="true" t="shared" si="2" ref="P10:P26">F10-G10</f>
        <v>0</v>
      </c>
      <c r="Q10" s="140"/>
    </row>
    <row r="11" spans="1:17" s="81" customFormat="1" ht="51.75" customHeight="1">
      <c r="A11" s="98"/>
      <c r="B11" s="99"/>
      <c r="C11" s="86">
        <v>3</v>
      </c>
      <c r="D11" s="101" t="s">
        <v>27</v>
      </c>
      <c r="E11" s="86">
        <f t="shared" si="0"/>
        <v>40</v>
      </c>
      <c r="F11" s="86"/>
      <c r="G11" s="86"/>
      <c r="H11" s="86"/>
      <c r="I11" s="86">
        <v>40</v>
      </c>
      <c r="J11" s="102">
        <v>33.978</v>
      </c>
      <c r="K11" s="114">
        <v>33.978</v>
      </c>
      <c r="L11" s="102">
        <v>6.03</v>
      </c>
      <c r="M11" s="123" t="s">
        <v>25</v>
      </c>
      <c r="N11" s="104" t="s">
        <v>28</v>
      </c>
      <c r="O11" s="81">
        <v>6.022</v>
      </c>
      <c r="P11" s="81">
        <f t="shared" si="2"/>
        <v>0</v>
      </c>
      <c r="Q11" s="140">
        <v>1</v>
      </c>
    </row>
    <row r="12" spans="1:17" s="81" customFormat="1" ht="36.75" customHeight="1">
      <c r="A12" s="98"/>
      <c r="B12" s="99"/>
      <c r="C12" s="86">
        <v>4</v>
      </c>
      <c r="D12" s="86" t="s">
        <v>29</v>
      </c>
      <c r="E12" s="86">
        <f t="shared" si="0"/>
        <v>7</v>
      </c>
      <c r="F12" s="128"/>
      <c r="G12" s="128"/>
      <c r="H12" s="128"/>
      <c r="I12" s="86">
        <v>7</v>
      </c>
      <c r="J12" s="102">
        <v>7</v>
      </c>
      <c r="K12" s="135">
        <v>7</v>
      </c>
      <c r="L12" s="102">
        <f t="shared" si="1"/>
        <v>0</v>
      </c>
      <c r="M12" s="86" t="s">
        <v>22</v>
      </c>
      <c r="N12" s="104" t="s">
        <v>30</v>
      </c>
      <c r="P12" s="81">
        <f t="shared" si="2"/>
        <v>0</v>
      </c>
      <c r="Q12" s="140"/>
    </row>
    <row r="13" spans="1:17" s="81" customFormat="1" ht="33.75" customHeight="1">
      <c r="A13" s="86" t="s">
        <v>31</v>
      </c>
      <c r="B13" s="86" t="s">
        <v>32</v>
      </c>
      <c r="C13" s="96" t="s">
        <v>20</v>
      </c>
      <c r="D13" s="97"/>
      <c r="E13" s="91">
        <f>E14+E15+E16+E17</f>
        <v>155.66</v>
      </c>
      <c r="F13" s="125">
        <f>F14+F15+F17</f>
        <v>125.66</v>
      </c>
      <c r="G13" s="125">
        <f>SUM(G14:G17)</f>
        <v>120.11</v>
      </c>
      <c r="H13" s="125"/>
      <c r="I13" s="91">
        <v>30</v>
      </c>
      <c r="J13" s="136">
        <f>SUM(J14:J17)</f>
        <v>30</v>
      </c>
      <c r="K13" s="137">
        <f>SUM(K14:K17)</f>
        <v>30</v>
      </c>
      <c r="L13" s="102">
        <f t="shared" si="1"/>
        <v>0</v>
      </c>
      <c r="M13" s="125"/>
      <c r="N13" s="104"/>
      <c r="P13" s="81">
        <f t="shared" si="2"/>
        <v>5.549999999999997</v>
      </c>
      <c r="Q13" s="140"/>
    </row>
    <row r="14" spans="1:17" s="81" customFormat="1" ht="34.5" customHeight="1">
      <c r="A14" s="98"/>
      <c r="B14" s="99"/>
      <c r="C14" s="86">
        <v>5</v>
      </c>
      <c r="D14" s="86" t="s">
        <v>33</v>
      </c>
      <c r="E14" s="86">
        <f t="shared" si="0"/>
        <v>82.71</v>
      </c>
      <c r="F14" s="86">
        <v>82.71</v>
      </c>
      <c r="G14" s="86">
        <v>77.16</v>
      </c>
      <c r="H14" s="86"/>
      <c r="I14" s="86"/>
      <c r="J14" s="102"/>
      <c r="K14" s="135"/>
      <c r="L14" s="102">
        <f t="shared" si="1"/>
        <v>0</v>
      </c>
      <c r="M14" s="123" t="s">
        <v>22</v>
      </c>
      <c r="N14" s="101" t="s">
        <v>34</v>
      </c>
      <c r="P14" s="81">
        <f t="shared" si="2"/>
        <v>5.549999999999997</v>
      </c>
      <c r="Q14" s="140"/>
    </row>
    <row r="15" spans="1:17" s="81" customFormat="1" ht="36" customHeight="1">
      <c r="A15" s="98"/>
      <c r="B15" s="99"/>
      <c r="C15" s="86">
        <v>6</v>
      </c>
      <c r="D15" s="86" t="s">
        <v>35</v>
      </c>
      <c r="E15" s="86">
        <f t="shared" si="0"/>
        <v>42.95</v>
      </c>
      <c r="F15" s="86">
        <v>42.95</v>
      </c>
      <c r="G15" s="100">
        <v>42.95</v>
      </c>
      <c r="H15" s="100"/>
      <c r="I15" s="86"/>
      <c r="J15" s="102"/>
      <c r="K15" s="135"/>
      <c r="L15" s="102">
        <f t="shared" si="1"/>
        <v>0</v>
      </c>
      <c r="M15" s="123" t="s">
        <v>25</v>
      </c>
      <c r="N15" s="86" t="s">
        <v>36</v>
      </c>
      <c r="P15" s="81">
        <f t="shared" si="2"/>
        <v>0</v>
      </c>
      <c r="Q15" s="140"/>
    </row>
    <row r="16" spans="1:17" s="81" customFormat="1" ht="49.5" customHeight="1">
      <c r="A16" s="98"/>
      <c r="B16" s="99"/>
      <c r="C16" s="86">
        <v>7</v>
      </c>
      <c r="D16" s="129" t="s">
        <v>69</v>
      </c>
      <c r="E16" s="86">
        <f t="shared" si="0"/>
        <v>20</v>
      </c>
      <c r="F16" s="86"/>
      <c r="G16" s="86"/>
      <c r="H16" s="86"/>
      <c r="I16" s="86">
        <v>20</v>
      </c>
      <c r="J16" s="102">
        <v>20</v>
      </c>
      <c r="K16" s="100">
        <v>20</v>
      </c>
      <c r="L16" s="102">
        <f t="shared" si="1"/>
        <v>0</v>
      </c>
      <c r="M16" s="86" t="s">
        <v>38</v>
      </c>
      <c r="N16" s="104" t="s">
        <v>39</v>
      </c>
      <c r="P16" s="81">
        <f t="shared" si="2"/>
        <v>0</v>
      </c>
      <c r="Q16" s="140">
        <v>1</v>
      </c>
    </row>
    <row r="17" spans="1:17" s="81" customFormat="1" ht="50.25" customHeight="1">
      <c r="A17" s="98"/>
      <c r="B17" s="99"/>
      <c r="C17" s="86">
        <v>8</v>
      </c>
      <c r="D17" s="86" t="s">
        <v>40</v>
      </c>
      <c r="E17" s="86">
        <f t="shared" si="0"/>
        <v>10</v>
      </c>
      <c r="F17" s="86"/>
      <c r="G17" s="86"/>
      <c r="H17" s="86"/>
      <c r="I17" s="86">
        <v>10</v>
      </c>
      <c r="J17" s="102">
        <v>10</v>
      </c>
      <c r="K17" s="100">
        <v>10</v>
      </c>
      <c r="L17" s="102">
        <f t="shared" si="1"/>
        <v>0</v>
      </c>
      <c r="M17" s="86" t="s">
        <v>41</v>
      </c>
      <c r="N17" s="126" t="s">
        <v>42</v>
      </c>
      <c r="P17" s="81">
        <f t="shared" si="2"/>
        <v>0</v>
      </c>
      <c r="Q17" s="140">
        <v>1</v>
      </c>
    </row>
    <row r="18" spans="1:17" s="81" customFormat="1" ht="24.75" customHeight="1">
      <c r="A18" s="86" t="s">
        <v>43</v>
      </c>
      <c r="B18" s="86" t="s">
        <v>44</v>
      </c>
      <c r="C18" s="96" t="s">
        <v>20</v>
      </c>
      <c r="D18" s="97"/>
      <c r="E18" s="91">
        <v>365</v>
      </c>
      <c r="F18" s="91">
        <v>355</v>
      </c>
      <c r="G18" s="91">
        <f>SUM(G19:G22)</f>
        <v>347.861917</v>
      </c>
      <c r="H18" s="91"/>
      <c r="I18" s="91">
        <v>10</v>
      </c>
      <c r="J18" s="136">
        <f>SUM(J19:J22)</f>
        <v>5.326453</v>
      </c>
      <c r="K18" s="137">
        <f>SUM(K19:K22)</f>
        <v>5.326453</v>
      </c>
      <c r="L18" s="102">
        <v>4.68</v>
      </c>
      <c r="M18" s="86"/>
      <c r="N18" s="126"/>
      <c r="P18" s="81">
        <f t="shared" si="2"/>
        <v>7.138082999999995</v>
      </c>
      <c r="Q18" s="140"/>
    </row>
    <row r="19" spans="1:17" s="81" customFormat="1" ht="32.25" customHeight="1">
      <c r="A19" s="86"/>
      <c r="B19" s="86"/>
      <c r="C19" s="86">
        <v>9</v>
      </c>
      <c r="D19" s="103" t="s">
        <v>70</v>
      </c>
      <c r="E19" s="103">
        <v>60</v>
      </c>
      <c r="F19" s="103">
        <v>60</v>
      </c>
      <c r="G19" s="103">
        <v>52.861917</v>
      </c>
      <c r="H19" s="103"/>
      <c r="I19" s="103"/>
      <c r="J19" s="102"/>
      <c r="K19" s="135"/>
      <c r="L19" s="102">
        <f t="shared" si="1"/>
        <v>0</v>
      </c>
      <c r="M19" s="103"/>
      <c r="N19" s="103" t="s">
        <v>71</v>
      </c>
      <c r="P19" s="81">
        <f t="shared" si="2"/>
        <v>7.138083000000002</v>
      </c>
      <c r="Q19" s="140"/>
    </row>
    <row r="20" spans="1:17" s="81" customFormat="1" ht="85.5" customHeight="1">
      <c r="A20" s="86"/>
      <c r="B20" s="86"/>
      <c r="C20" s="86">
        <v>10</v>
      </c>
      <c r="D20" s="103" t="s">
        <v>47</v>
      </c>
      <c r="E20" s="103">
        <v>220</v>
      </c>
      <c r="F20" s="103">
        <v>220</v>
      </c>
      <c r="G20" s="100">
        <v>220</v>
      </c>
      <c r="H20" s="100"/>
      <c r="I20" s="103"/>
      <c r="J20" s="102"/>
      <c r="K20" s="135"/>
      <c r="L20" s="102">
        <f t="shared" si="1"/>
        <v>0</v>
      </c>
      <c r="M20" s="103"/>
      <c r="N20" s="127" t="s">
        <v>48</v>
      </c>
      <c r="P20" s="81">
        <f t="shared" si="2"/>
        <v>0</v>
      </c>
      <c r="Q20" s="140"/>
    </row>
    <row r="21" spans="1:17" s="81" customFormat="1" ht="96" customHeight="1">
      <c r="A21" s="98"/>
      <c r="B21" s="99"/>
      <c r="C21" s="86">
        <v>11</v>
      </c>
      <c r="D21" s="104" t="s">
        <v>49</v>
      </c>
      <c r="E21" s="86">
        <v>55</v>
      </c>
      <c r="F21" s="86">
        <v>55</v>
      </c>
      <c r="G21" s="100">
        <v>55</v>
      </c>
      <c r="H21" s="100"/>
      <c r="I21" s="86"/>
      <c r="J21" s="102"/>
      <c r="K21" s="135"/>
      <c r="L21" s="102">
        <f t="shared" si="1"/>
        <v>0</v>
      </c>
      <c r="M21" s="123" t="s">
        <v>25</v>
      </c>
      <c r="N21" s="104" t="s">
        <v>50</v>
      </c>
      <c r="P21" s="81">
        <f t="shared" si="2"/>
        <v>0</v>
      </c>
      <c r="Q21" s="140"/>
    </row>
    <row r="22" spans="1:17" s="81" customFormat="1" ht="31.5" customHeight="1">
      <c r="A22" s="98"/>
      <c r="B22" s="99"/>
      <c r="C22" s="86">
        <v>12</v>
      </c>
      <c r="D22" s="101" t="s">
        <v>72</v>
      </c>
      <c r="E22" s="86">
        <f>I22+F22</f>
        <v>30</v>
      </c>
      <c r="F22" s="86">
        <v>20</v>
      </c>
      <c r="G22" s="100">
        <v>20</v>
      </c>
      <c r="H22" s="100"/>
      <c r="I22" s="86">
        <v>10</v>
      </c>
      <c r="J22" s="102">
        <v>5.326453</v>
      </c>
      <c r="K22" s="100">
        <v>5.326453</v>
      </c>
      <c r="L22" s="102">
        <v>4.68</v>
      </c>
      <c r="M22" s="123"/>
      <c r="N22" s="101" t="s">
        <v>73</v>
      </c>
      <c r="P22" s="81">
        <f t="shared" si="2"/>
        <v>0</v>
      </c>
      <c r="Q22" s="140">
        <v>1</v>
      </c>
    </row>
    <row r="23" spans="1:17" s="81" customFormat="1" ht="24.75" customHeight="1">
      <c r="A23" s="105" t="s">
        <v>53</v>
      </c>
      <c r="B23" s="106" t="s">
        <v>54</v>
      </c>
      <c r="C23" s="107" t="s">
        <v>20</v>
      </c>
      <c r="D23" s="108"/>
      <c r="E23" s="109">
        <v>60</v>
      </c>
      <c r="F23" s="109"/>
      <c r="G23" s="109">
        <f>SUM(G24:G25)</f>
        <v>0</v>
      </c>
      <c r="H23" s="109"/>
      <c r="I23" s="109">
        <v>60</v>
      </c>
      <c r="J23" s="109">
        <f>SUM(J24:J25)</f>
        <v>60</v>
      </c>
      <c r="K23" s="138">
        <f>SUM(K24:K25)</f>
        <v>52.5</v>
      </c>
      <c r="L23" s="102">
        <f t="shared" si="1"/>
        <v>7.5</v>
      </c>
      <c r="M23" s="112"/>
      <c r="N23" s="113"/>
      <c r="P23" s="81">
        <f t="shared" si="2"/>
        <v>0</v>
      </c>
      <c r="Q23" s="140"/>
    </row>
    <row r="24" spans="1:17" s="81" customFormat="1" ht="42.75" customHeight="1">
      <c r="A24" s="110"/>
      <c r="B24" s="111"/>
      <c r="C24" s="112">
        <v>13</v>
      </c>
      <c r="D24" s="112" t="s">
        <v>55</v>
      </c>
      <c r="E24" s="112">
        <v>35</v>
      </c>
      <c r="F24" s="112"/>
      <c r="G24" s="112"/>
      <c r="H24" s="112"/>
      <c r="I24" s="112">
        <v>35</v>
      </c>
      <c r="J24" s="112">
        <v>35</v>
      </c>
      <c r="K24" s="114">
        <v>35</v>
      </c>
      <c r="L24" s="102">
        <f t="shared" si="1"/>
        <v>0</v>
      </c>
      <c r="M24" s="112" t="s">
        <v>56</v>
      </c>
      <c r="N24" s="112" t="s">
        <v>55</v>
      </c>
      <c r="P24" s="81">
        <f t="shared" si="2"/>
        <v>0</v>
      </c>
      <c r="Q24" s="140">
        <v>1</v>
      </c>
    </row>
    <row r="25" spans="1:17" s="81" customFormat="1" ht="40.5" customHeight="1">
      <c r="A25" s="115"/>
      <c r="B25" s="116"/>
      <c r="C25" s="112">
        <v>14</v>
      </c>
      <c r="D25" s="112" t="s">
        <v>57</v>
      </c>
      <c r="E25" s="112">
        <v>25</v>
      </c>
      <c r="F25" s="109"/>
      <c r="G25" s="109"/>
      <c r="H25" s="109"/>
      <c r="I25" s="112">
        <v>25</v>
      </c>
      <c r="J25" s="112">
        <v>25</v>
      </c>
      <c r="K25" s="114">
        <v>17.5</v>
      </c>
      <c r="L25" s="102">
        <f t="shared" si="1"/>
        <v>7.5</v>
      </c>
      <c r="M25" s="112" t="s">
        <v>58</v>
      </c>
      <c r="N25" s="112" t="s">
        <v>74</v>
      </c>
      <c r="P25" s="81">
        <f t="shared" si="2"/>
        <v>0</v>
      </c>
      <c r="Q25" s="140">
        <v>1</v>
      </c>
    </row>
    <row r="26" spans="1:17" s="82" customFormat="1" ht="87.75" customHeight="1">
      <c r="A26" s="117" t="s">
        <v>59</v>
      </c>
      <c r="B26" s="118" t="s">
        <v>60</v>
      </c>
      <c r="C26" s="119">
        <v>15</v>
      </c>
      <c r="D26" s="119" t="s">
        <v>61</v>
      </c>
      <c r="E26" s="109">
        <v>97.723991</v>
      </c>
      <c r="F26" s="120">
        <f>E26-I26</f>
        <v>55.95415</v>
      </c>
      <c r="G26" s="120">
        <v>38</v>
      </c>
      <c r="H26" s="120"/>
      <c r="I26" s="120">
        <v>41.769841</v>
      </c>
      <c r="J26" s="120">
        <v>41.603</v>
      </c>
      <c r="K26" s="139">
        <v>41.603</v>
      </c>
      <c r="L26" s="98" t="s">
        <v>75</v>
      </c>
      <c r="M26" s="112" t="s">
        <v>25</v>
      </c>
      <c r="N26" s="113" t="s">
        <v>62</v>
      </c>
      <c r="P26" s="81">
        <f t="shared" si="2"/>
        <v>17.95415</v>
      </c>
      <c r="Q26" s="141">
        <v>3</v>
      </c>
    </row>
    <row r="29" spans="3:12" ht="14.25">
      <c r="C29" s="43" t="s">
        <v>76</v>
      </c>
      <c r="D29" s="1">
        <v>12.79</v>
      </c>
      <c r="F29" s="43"/>
      <c r="G29" s="43">
        <v>78.19</v>
      </c>
      <c r="H29" s="43"/>
      <c r="L29" s="1">
        <f>L22+L18+L11</f>
        <v>15.39</v>
      </c>
    </row>
    <row r="30" spans="5:8" ht="14.25">
      <c r="E30" s="1" t="s">
        <v>77</v>
      </c>
      <c r="F30" s="43">
        <v>27.42595</v>
      </c>
      <c r="G30" s="43">
        <v>55</v>
      </c>
      <c r="H30" s="43"/>
    </row>
    <row r="31" spans="5:8" ht="14.25">
      <c r="E31" s="1" t="s">
        <v>78</v>
      </c>
      <c r="F31" s="43">
        <v>3.126</v>
      </c>
      <c r="G31" s="43">
        <v>372.78</v>
      </c>
      <c r="H31" s="43"/>
    </row>
    <row r="34" ht="14.25">
      <c r="F34" s="1">
        <f>F30+F31+G29+G30+G31</f>
        <v>536.52195</v>
      </c>
    </row>
    <row r="39" spans="5:9" ht="25.5" customHeight="1">
      <c r="E39" s="130" t="s">
        <v>79</v>
      </c>
      <c r="F39" s="131">
        <v>42.95</v>
      </c>
      <c r="G39" s="131">
        <v>42.95</v>
      </c>
      <c r="H39" s="131"/>
      <c r="I39" s="86">
        <v>82.71</v>
      </c>
    </row>
    <row r="40" spans="5:9" ht="25.5" customHeight="1">
      <c r="E40" s="132" t="s">
        <v>80</v>
      </c>
      <c r="F40" s="133">
        <v>22.1918</v>
      </c>
      <c r="G40" s="133">
        <v>22.1918</v>
      </c>
      <c r="H40" s="133"/>
      <c r="I40" s="86">
        <v>42.95</v>
      </c>
    </row>
    <row r="41" spans="5:8" ht="25.5" customHeight="1">
      <c r="E41" s="130" t="s">
        <v>81</v>
      </c>
      <c r="F41" s="131">
        <v>38</v>
      </c>
      <c r="G41" s="131">
        <v>38</v>
      </c>
      <c r="H41" s="134"/>
    </row>
    <row r="42" spans="5:9" ht="25.5" customHeight="1">
      <c r="E42" s="132" t="s">
        <v>45</v>
      </c>
      <c r="F42" s="133">
        <v>52.861917</v>
      </c>
      <c r="G42" s="133">
        <v>52.861917</v>
      </c>
      <c r="H42" s="133"/>
      <c r="I42" s="103">
        <v>60</v>
      </c>
    </row>
    <row r="43" spans="5:9" ht="25.5" customHeight="1">
      <c r="E43" s="130" t="s">
        <v>82</v>
      </c>
      <c r="F43" s="131">
        <v>220</v>
      </c>
      <c r="G43" s="131">
        <v>220</v>
      </c>
      <c r="H43" s="131"/>
      <c r="I43" s="131">
        <v>220</v>
      </c>
    </row>
  </sheetData>
  <sheetProtection/>
  <autoFilter ref="O7:Q26"/>
  <mergeCells count="20">
    <mergeCell ref="A1:B1"/>
    <mergeCell ref="A2:N2"/>
    <mergeCell ref="A3:N3"/>
    <mergeCell ref="M4:N4"/>
    <mergeCell ref="C5:D5"/>
    <mergeCell ref="C8:D8"/>
    <mergeCell ref="C13:D13"/>
    <mergeCell ref="C18:D18"/>
    <mergeCell ref="C23:D23"/>
    <mergeCell ref="A8:A12"/>
    <mergeCell ref="A13:A17"/>
    <mergeCell ref="A18:A22"/>
    <mergeCell ref="A23:A25"/>
    <mergeCell ref="B8:B12"/>
    <mergeCell ref="B13:B17"/>
    <mergeCell ref="B18:B22"/>
    <mergeCell ref="B23:B25"/>
    <mergeCell ref="E6:E7"/>
    <mergeCell ref="A6:B7"/>
    <mergeCell ref="C6:D7"/>
  </mergeCells>
  <printOptions/>
  <pageMargins left="0.7" right="0.7" top="0.75" bottom="0.75" header="0.3" footer="0.3"/>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N26"/>
  <sheetViews>
    <sheetView zoomScale="85" zoomScaleNormal="85" workbookViewId="0" topLeftCell="A5">
      <selection activeCell="G26" sqref="G26"/>
    </sheetView>
  </sheetViews>
  <sheetFormatPr defaultColWidth="8.75390625" defaultRowHeight="14.25"/>
  <cols>
    <col min="1" max="1" width="5.00390625" style="1" customWidth="1"/>
    <col min="2" max="2" width="6.75390625" style="1" customWidth="1"/>
    <col min="3" max="3" width="4.75390625" style="43" customWidth="1"/>
    <col min="4" max="4" width="22.875" style="1" customWidth="1"/>
    <col min="5" max="5" width="12.625" style="1" customWidth="1"/>
    <col min="6" max="9" width="13.75390625" style="1" customWidth="1"/>
    <col min="10" max="10" width="8.75390625" style="1" customWidth="1"/>
    <col min="11" max="11" width="44.625" style="1" customWidth="1"/>
    <col min="12" max="16384" width="8.75390625" style="1" customWidth="1"/>
  </cols>
  <sheetData>
    <row r="1" spans="1:7" ht="14.25">
      <c r="A1" s="83" t="s">
        <v>0</v>
      </c>
      <c r="B1" s="84"/>
      <c r="G1" s="43">
        <v>181.77</v>
      </c>
    </row>
    <row r="2" spans="1:11" ht="31.5" customHeight="1">
      <c r="A2" s="42" t="s">
        <v>1</v>
      </c>
      <c r="B2" s="42"/>
      <c r="C2" s="42"/>
      <c r="D2" s="42"/>
      <c r="E2" s="42"/>
      <c r="F2" s="42"/>
      <c r="G2" s="42"/>
      <c r="H2" s="42"/>
      <c r="I2" s="42"/>
      <c r="J2" s="42"/>
      <c r="K2" s="42"/>
    </row>
    <row r="3" spans="1:11" ht="27.75" customHeight="1">
      <c r="A3" s="44" t="s">
        <v>2</v>
      </c>
      <c r="B3" s="44"/>
      <c r="C3" s="44"/>
      <c r="D3" s="44"/>
      <c r="E3" s="44"/>
      <c r="F3" s="44"/>
      <c r="G3" s="44"/>
      <c r="H3" s="44"/>
      <c r="I3" s="44"/>
      <c r="J3" s="44"/>
      <c r="K3" s="44"/>
    </row>
    <row r="4" spans="1:11" ht="14.25" hidden="1">
      <c r="A4" s="85" t="s">
        <v>3</v>
      </c>
      <c r="B4" s="85"/>
      <c r="C4" s="5"/>
      <c r="D4" s="85"/>
      <c r="E4" s="85"/>
      <c r="F4" s="85"/>
      <c r="G4" s="85"/>
      <c r="H4" s="85"/>
      <c r="I4" s="85"/>
      <c r="J4" s="121" t="s">
        <v>4</v>
      </c>
      <c r="K4" s="121"/>
    </row>
    <row r="5" spans="1:13" s="81" customFormat="1" ht="42.75" customHeight="1">
      <c r="A5" s="86" t="s">
        <v>5</v>
      </c>
      <c r="B5" s="86" t="s">
        <v>6</v>
      </c>
      <c r="C5" s="86" t="s">
        <v>7</v>
      </c>
      <c r="D5" s="86"/>
      <c r="E5" s="86" t="s">
        <v>8</v>
      </c>
      <c r="F5" s="86" t="s">
        <v>10</v>
      </c>
      <c r="G5" s="86" t="s">
        <v>67</v>
      </c>
      <c r="H5" s="86" t="s">
        <v>65</v>
      </c>
      <c r="I5" s="86" t="s">
        <v>66</v>
      </c>
      <c r="J5" s="86" t="s">
        <v>11</v>
      </c>
      <c r="K5" s="86" t="s">
        <v>12</v>
      </c>
      <c r="L5" s="81" t="s">
        <v>66</v>
      </c>
      <c r="M5" s="81" t="s">
        <v>68</v>
      </c>
    </row>
    <row r="6" spans="1:11" s="81" customFormat="1" ht="34.5" customHeight="1">
      <c r="A6" s="87" t="s">
        <v>14</v>
      </c>
      <c r="B6" s="88"/>
      <c r="C6" s="87" t="s">
        <v>15</v>
      </c>
      <c r="D6" s="89"/>
      <c r="E6" s="90">
        <v>771.383991</v>
      </c>
      <c r="F6" s="91"/>
      <c r="G6" s="91">
        <f>H6+I6</f>
        <v>223.90745300000003</v>
      </c>
      <c r="H6" s="91">
        <f>SUM(H8+H13+H18+H23+H26)</f>
        <v>216.40745300000003</v>
      </c>
      <c r="I6" s="91">
        <v>7.5</v>
      </c>
      <c r="J6" s="86"/>
      <c r="K6" s="86" t="s">
        <v>16</v>
      </c>
    </row>
    <row r="7" spans="1:11" ht="21" customHeight="1">
      <c r="A7" s="92"/>
      <c r="B7" s="93"/>
      <c r="C7" s="92"/>
      <c r="D7" s="94"/>
      <c r="E7" s="95"/>
      <c r="F7" s="91">
        <v>234.769841</v>
      </c>
      <c r="G7" s="91"/>
      <c r="H7" s="91"/>
      <c r="I7" s="91"/>
      <c r="J7" s="122"/>
      <c r="K7" s="86" t="s">
        <v>17</v>
      </c>
    </row>
    <row r="8" spans="1:11" ht="21" customHeight="1">
      <c r="A8" s="86" t="s">
        <v>18</v>
      </c>
      <c r="B8" s="86" t="s">
        <v>19</v>
      </c>
      <c r="C8" s="96" t="s">
        <v>20</v>
      </c>
      <c r="D8" s="97"/>
      <c r="E8" s="95">
        <v>93</v>
      </c>
      <c r="F8" s="91">
        <v>93</v>
      </c>
      <c r="G8" s="91"/>
      <c r="H8" s="91">
        <f>SUM(H9:H12)</f>
        <v>86.97800000000001</v>
      </c>
      <c r="I8" s="91"/>
      <c r="J8" s="122"/>
      <c r="K8" s="86"/>
    </row>
    <row r="9" spans="1:14" s="81" customFormat="1" ht="47.25" customHeight="1">
      <c r="A9" s="98"/>
      <c r="B9" s="99"/>
      <c r="C9" s="86">
        <v>1</v>
      </c>
      <c r="D9" s="86" t="s">
        <v>21</v>
      </c>
      <c r="E9" s="86">
        <v>20</v>
      </c>
      <c r="F9" s="86">
        <v>20</v>
      </c>
      <c r="G9" s="100">
        <v>20</v>
      </c>
      <c r="H9" s="100">
        <v>20</v>
      </c>
      <c r="I9" s="100">
        <f>G9-H9</f>
        <v>0</v>
      </c>
      <c r="J9" s="123" t="s">
        <v>22</v>
      </c>
      <c r="K9" s="104" t="s">
        <v>23</v>
      </c>
      <c r="M9" s="81" t="e">
        <f>#REF!-#REF!</f>
        <v>#REF!</v>
      </c>
      <c r="N9" s="81">
        <f>H10+H11+H12+H16+H17+H22+H24+H25+H26</f>
        <v>196.40745300000003</v>
      </c>
    </row>
    <row r="10" spans="1:13" s="81" customFormat="1" ht="41.25" customHeight="1">
      <c r="A10" s="98"/>
      <c r="B10" s="99"/>
      <c r="C10" s="86">
        <v>2</v>
      </c>
      <c r="D10" s="86" t="s">
        <v>24</v>
      </c>
      <c r="E10" s="86" t="e">
        <f>F10+#REF!</f>
        <v>#REF!</v>
      </c>
      <c r="F10" s="86">
        <v>26</v>
      </c>
      <c r="G10" s="100">
        <v>26</v>
      </c>
      <c r="H10" s="100">
        <v>26</v>
      </c>
      <c r="I10" s="100">
        <f aca="true" t="shared" si="0" ref="I10:I26">G10-H10</f>
        <v>0</v>
      </c>
      <c r="J10" s="123" t="s">
        <v>25</v>
      </c>
      <c r="K10" s="124" t="s">
        <v>26</v>
      </c>
      <c r="M10" s="81" t="e">
        <f>#REF!-#REF!</f>
        <v>#REF!</v>
      </c>
    </row>
    <row r="11" spans="1:13" s="81" customFormat="1" ht="51.75" customHeight="1">
      <c r="A11" s="98"/>
      <c r="B11" s="99"/>
      <c r="C11" s="86">
        <v>3</v>
      </c>
      <c r="D11" s="101" t="s">
        <v>27</v>
      </c>
      <c r="E11" s="86" t="e">
        <f>F11+#REF!</f>
        <v>#REF!</v>
      </c>
      <c r="F11" s="86">
        <v>40</v>
      </c>
      <c r="G11" s="86">
        <v>33.978</v>
      </c>
      <c r="H11" s="86">
        <v>33.978</v>
      </c>
      <c r="I11" s="100">
        <f t="shared" si="0"/>
        <v>0</v>
      </c>
      <c r="J11" s="123" t="s">
        <v>25</v>
      </c>
      <c r="K11" s="104" t="s">
        <v>28</v>
      </c>
      <c r="L11" s="81">
        <v>6.022</v>
      </c>
      <c r="M11" s="81" t="e">
        <f>#REF!-#REF!</f>
        <v>#REF!</v>
      </c>
    </row>
    <row r="12" spans="1:13" s="81" customFormat="1" ht="36.75" customHeight="1">
      <c r="A12" s="98"/>
      <c r="B12" s="99"/>
      <c r="C12" s="86">
        <v>4</v>
      </c>
      <c r="D12" s="86" t="s">
        <v>29</v>
      </c>
      <c r="E12" s="86" t="e">
        <f>F12+#REF!</f>
        <v>#REF!</v>
      </c>
      <c r="F12" s="86">
        <v>7</v>
      </c>
      <c r="G12" s="102">
        <v>7</v>
      </c>
      <c r="H12" s="100">
        <v>7</v>
      </c>
      <c r="I12" s="100">
        <f t="shared" si="0"/>
        <v>0</v>
      </c>
      <c r="J12" s="86" t="s">
        <v>22</v>
      </c>
      <c r="K12" s="104" t="s">
        <v>30</v>
      </c>
      <c r="M12" s="81" t="e">
        <f>#REF!-#REF!</f>
        <v>#REF!</v>
      </c>
    </row>
    <row r="13" spans="1:13" s="81" customFormat="1" ht="33.75" customHeight="1">
      <c r="A13" s="86" t="s">
        <v>31</v>
      </c>
      <c r="B13" s="86" t="s">
        <v>32</v>
      </c>
      <c r="C13" s="96" t="s">
        <v>20</v>
      </c>
      <c r="D13" s="97"/>
      <c r="E13" s="91" t="e">
        <f>E14+E15+E16+E17</f>
        <v>#REF!</v>
      </c>
      <c r="F13" s="91">
        <v>30</v>
      </c>
      <c r="G13" s="91">
        <f>SUM(G14:G17)</f>
        <v>30</v>
      </c>
      <c r="H13" s="91">
        <f>SUM(H14:H17)</f>
        <v>30</v>
      </c>
      <c r="I13" s="100">
        <f t="shared" si="0"/>
        <v>0</v>
      </c>
      <c r="J13" s="125"/>
      <c r="K13" s="104"/>
      <c r="M13" s="81" t="e">
        <f>#REF!-#REF!</f>
        <v>#REF!</v>
      </c>
    </row>
    <row r="14" spans="1:13" s="81" customFormat="1" ht="34.5" customHeight="1">
      <c r="A14" s="98"/>
      <c r="B14" s="99"/>
      <c r="C14" s="86">
        <v>5</v>
      </c>
      <c r="D14" s="86" t="s">
        <v>33</v>
      </c>
      <c r="E14" s="86" t="e">
        <f>F14+#REF!</f>
        <v>#REF!</v>
      </c>
      <c r="F14" s="86"/>
      <c r="G14" s="86"/>
      <c r="H14" s="86"/>
      <c r="I14" s="100">
        <f t="shared" si="0"/>
        <v>0</v>
      </c>
      <c r="J14" s="123" t="s">
        <v>22</v>
      </c>
      <c r="K14" s="101" t="s">
        <v>34</v>
      </c>
      <c r="M14" s="81" t="e">
        <f>#REF!-#REF!</f>
        <v>#REF!</v>
      </c>
    </row>
    <row r="15" spans="1:13" s="81" customFormat="1" ht="36" customHeight="1">
      <c r="A15" s="98"/>
      <c r="B15" s="99"/>
      <c r="C15" s="86">
        <v>6</v>
      </c>
      <c r="D15" s="86" t="s">
        <v>35</v>
      </c>
      <c r="E15" s="86" t="e">
        <f>F15+#REF!</f>
        <v>#REF!</v>
      </c>
      <c r="F15" s="86"/>
      <c r="G15" s="86"/>
      <c r="H15" s="86"/>
      <c r="I15" s="100">
        <f t="shared" si="0"/>
        <v>0</v>
      </c>
      <c r="J15" s="123" t="s">
        <v>25</v>
      </c>
      <c r="K15" s="86" t="s">
        <v>36</v>
      </c>
      <c r="M15" s="81" t="e">
        <f>#REF!-#REF!</f>
        <v>#REF!</v>
      </c>
    </row>
    <row r="16" spans="1:13" s="81" customFormat="1" ht="49.5" customHeight="1">
      <c r="A16" s="98"/>
      <c r="B16" s="99"/>
      <c r="C16" s="86">
        <v>7</v>
      </c>
      <c r="D16" s="86" t="s">
        <v>37</v>
      </c>
      <c r="E16" s="86" t="e">
        <f>F16+#REF!</f>
        <v>#REF!</v>
      </c>
      <c r="F16" s="86">
        <v>20</v>
      </c>
      <c r="G16" s="100">
        <v>20</v>
      </c>
      <c r="H16" s="100">
        <v>20</v>
      </c>
      <c r="I16" s="100">
        <f t="shared" si="0"/>
        <v>0</v>
      </c>
      <c r="J16" s="86" t="s">
        <v>38</v>
      </c>
      <c r="K16" s="104" t="s">
        <v>39</v>
      </c>
      <c r="M16" s="81" t="e">
        <f>#REF!-#REF!</f>
        <v>#REF!</v>
      </c>
    </row>
    <row r="17" spans="1:13" s="81" customFormat="1" ht="50.25" customHeight="1">
      <c r="A17" s="98"/>
      <c r="B17" s="99"/>
      <c r="C17" s="86">
        <v>8</v>
      </c>
      <c r="D17" s="86" t="s">
        <v>40</v>
      </c>
      <c r="E17" s="86" t="e">
        <f>F17+#REF!</f>
        <v>#REF!</v>
      </c>
      <c r="F17" s="86">
        <v>10</v>
      </c>
      <c r="G17" s="100">
        <v>10</v>
      </c>
      <c r="H17" s="100">
        <v>10</v>
      </c>
      <c r="I17" s="100">
        <f t="shared" si="0"/>
        <v>0</v>
      </c>
      <c r="J17" s="86" t="s">
        <v>41</v>
      </c>
      <c r="K17" s="126" t="s">
        <v>42</v>
      </c>
      <c r="M17" s="81" t="e">
        <f>#REF!-#REF!</f>
        <v>#REF!</v>
      </c>
    </row>
    <row r="18" spans="1:13" s="81" customFormat="1" ht="24.75" customHeight="1">
      <c r="A18" s="86" t="s">
        <v>43</v>
      </c>
      <c r="B18" s="86" t="s">
        <v>44</v>
      </c>
      <c r="C18" s="96" t="s">
        <v>20</v>
      </c>
      <c r="D18" s="97"/>
      <c r="E18" s="91">
        <v>365</v>
      </c>
      <c r="F18" s="91">
        <v>10</v>
      </c>
      <c r="G18" s="91">
        <f>SUM(G19:G22)</f>
        <v>5.326453</v>
      </c>
      <c r="H18" s="91">
        <f>SUM(H19:H22)</f>
        <v>5.326453</v>
      </c>
      <c r="I18" s="100">
        <f t="shared" si="0"/>
        <v>0</v>
      </c>
      <c r="J18" s="86"/>
      <c r="K18" s="126"/>
      <c r="M18" s="81" t="e">
        <f>#REF!-#REF!</f>
        <v>#REF!</v>
      </c>
    </row>
    <row r="19" spans="1:13" s="81" customFormat="1" ht="32.25" customHeight="1">
      <c r="A19" s="86"/>
      <c r="B19" s="86"/>
      <c r="C19" s="86">
        <v>9</v>
      </c>
      <c r="D19" s="103" t="s">
        <v>70</v>
      </c>
      <c r="E19" s="103">
        <v>60</v>
      </c>
      <c r="F19" s="103"/>
      <c r="G19" s="103"/>
      <c r="H19" s="103"/>
      <c r="I19" s="100">
        <f t="shared" si="0"/>
        <v>0</v>
      </c>
      <c r="J19" s="103"/>
      <c r="K19" s="103" t="s">
        <v>71</v>
      </c>
      <c r="M19" s="81" t="e">
        <f>#REF!-#REF!</f>
        <v>#REF!</v>
      </c>
    </row>
    <row r="20" spans="1:13" s="81" customFormat="1" ht="85.5" customHeight="1">
      <c r="A20" s="86"/>
      <c r="B20" s="86"/>
      <c r="C20" s="86">
        <v>10</v>
      </c>
      <c r="D20" s="103" t="s">
        <v>47</v>
      </c>
      <c r="E20" s="103">
        <v>220</v>
      </c>
      <c r="F20" s="103"/>
      <c r="G20" s="102"/>
      <c r="H20" s="102"/>
      <c r="I20" s="100">
        <f t="shared" si="0"/>
        <v>0</v>
      </c>
      <c r="J20" s="103"/>
      <c r="K20" s="127" t="s">
        <v>48</v>
      </c>
      <c r="M20" s="81" t="e">
        <f>#REF!-#REF!</f>
        <v>#REF!</v>
      </c>
    </row>
    <row r="21" spans="1:13" s="81" customFormat="1" ht="96" customHeight="1">
      <c r="A21" s="98"/>
      <c r="B21" s="99"/>
      <c r="C21" s="86">
        <v>11</v>
      </c>
      <c r="D21" s="104" t="s">
        <v>49</v>
      </c>
      <c r="E21" s="86">
        <v>55</v>
      </c>
      <c r="F21" s="86"/>
      <c r="G21" s="86"/>
      <c r="H21" s="86"/>
      <c r="I21" s="100">
        <f t="shared" si="0"/>
        <v>0</v>
      </c>
      <c r="J21" s="123" t="s">
        <v>25</v>
      </c>
      <c r="K21" s="104" t="s">
        <v>50</v>
      </c>
      <c r="M21" s="81" t="e">
        <f>#REF!-#REF!</f>
        <v>#REF!</v>
      </c>
    </row>
    <row r="22" spans="1:13" s="81" customFormat="1" ht="31.5" customHeight="1">
      <c r="A22" s="98"/>
      <c r="B22" s="99"/>
      <c r="C22" s="86">
        <v>12</v>
      </c>
      <c r="D22" s="101" t="s">
        <v>72</v>
      </c>
      <c r="E22" s="86" t="e">
        <f>F22+#REF!</f>
        <v>#REF!</v>
      </c>
      <c r="F22" s="86">
        <v>10</v>
      </c>
      <c r="G22" s="100">
        <v>5.326453</v>
      </c>
      <c r="H22" s="100">
        <v>5.326453</v>
      </c>
      <c r="I22" s="100">
        <f t="shared" si="0"/>
        <v>0</v>
      </c>
      <c r="J22" s="123"/>
      <c r="K22" s="101" t="s">
        <v>73</v>
      </c>
      <c r="M22" s="81" t="e">
        <f>#REF!-#REF!</f>
        <v>#REF!</v>
      </c>
    </row>
    <row r="23" spans="1:13" s="81" customFormat="1" ht="24.75" customHeight="1">
      <c r="A23" s="105" t="s">
        <v>53</v>
      </c>
      <c r="B23" s="106" t="s">
        <v>54</v>
      </c>
      <c r="C23" s="107" t="s">
        <v>20</v>
      </c>
      <c r="D23" s="108"/>
      <c r="E23" s="109">
        <v>60</v>
      </c>
      <c r="F23" s="109">
        <v>60</v>
      </c>
      <c r="G23" s="109">
        <f>SUM(G24:G25)</f>
        <v>60</v>
      </c>
      <c r="H23" s="109">
        <f>SUM(H24:H25)</f>
        <v>52.5</v>
      </c>
      <c r="I23" s="100">
        <f t="shared" si="0"/>
        <v>7.5</v>
      </c>
      <c r="J23" s="112"/>
      <c r="K23" s="113"/>
      <c r="M23" s="81" t="e">
        <f>#REF!-#REF!</f>
        <v>#REF!</v>
      </c>
    </row>
    <row r="24" spans="1:13" s="81" customFormat="1" ht="42.75" customHeight="1">
      <c r="A24" s="110"/>
      <c r="B24" s="111"/>
      <c r="C24" s="112">
        <v>13</v>
      </c>
      <c r="D24" s="113" t="s">
        <v>55</v>
      </c>
      <c r="E24" s="112">
        <v>35</v>
      </c>
      <c r="F24" s="112">
        <v>35</v>
      </c>
      <c r="G24" s="114">
        <v>35</v>
      </c>
      <c r="H24" s="114">
        <v>35</v>
      </c>
      <c r="I24" s="100">
        <f t="shared" si="0"/>
        <v>0</v>
      </c>
      <c r="J24" s="112" t="s">
        <v>56</v>
      </c>
      <c r="K24" s="112" t="s">
        <v>55</v>
      </c>
      <c r="M24" s="81" t="e">
        <f>#REF!-#REF!</f>
        <v>#REF!</v>
      </c>
    </row>
    <row r="25" spans="1:13" s="81" customFormat="1" ht="40.5" customHeight="1">
      <c r="A25" s="115"/>
      <c r="B25" s="116"/>
      <c r="C25" s="112">
        <v>14</v>
      </c>
      <c r="D25" s="112" t="s">
        <v>57</v>
      </c>
      <c r="E25" s="112">
        <v>25</v>
      </c>
      <c r="F25" s="112">
        <v>25</v>
      </c>
      <c r="G25" s="112">
        <v>25</v>
      </c>
      <c r="H25" s="112">
        <v>17.5</v>
      </c>
      <c r="I25" s="100">
        <f t="shared" si="0"/>
        <v>7.5</v>
      </c>
      <c r="J25" s="112" t="s">
        <v>58</v>
      </c>
      <c r="K25" s="112" t="s">
        <v>74</v>
      </c>
      <c r="M25" s="81" t="e">
        <f>#REF!-#REF!</f>
        <v>#REF!</v>
      </c>
    </row>
    <row r="26" spans="1:13" s="82" customFormat="1" ht="87.75" customHeight="1">
      <c r="A26" s="117" t="s">
        <v>59</v>
      </c>
      <c r="B26" s="118" t="s">
        <v>60</v>
      </c>
      <c r="C26" s="119">
        <v>15</v>
      </c>
      <c r="D26" s="119" t="s">
        <v>61</v>
      </c>
      <c r="E26" s="109">
        <v>97.723991</v>
      </c>
      <c r="F26" s="120">
        <v>41.769841</v>
      </c>
      <c r="G26" s="120">
        <v>41.603</v>
      </c>
      <c r="H26" s="120">
        <v>41.603</v>
      </c>
      <c r="I26" s="100">
        <f t="shared" si="0"/>
        <v>0</v>
      </c>
      <c r="J26" s="112" t="s">
        <v>25</v>
      </c>
      <c r="K26" s="113" t="s">
        <v>62</v>
      </c>
      <c r="M26" s="81" t="e">
        <f>#REF!-#REF!</f>
        <v>#REF!</v>
      </c>
    </row>
    <row r="27" ht="19.5" customHeight="1"/>
  </sheetData>
  <sheetProtection/>
  <mergeCells count="20">
    <mergeCell ref="A1:B1"/>
    <mergeCell ref="A2:K2"/>
    <mergeCell ref="A3:K3"/>
    <mergeCell ref="J4:K4"/>
    <mergeCell ref="C5:D5"/>
    <mergeCell ref="C8:D8"/>
    <mergeCell ref="C13:D13"/>
    <mergeCell ref="C18:D18"/>
    <mergeCell ref="C23:D23"/>
    <mergeCell ref="A8:A12"/>
    <mergeCell ref="A13:A17"/>
    <mergeCell ref="A18:A22"/>
    <mergeCell ref="A23:A25"/>
    <mergeCell ref="B8:B12"/>
    <mergeCell ref="B13:B17"/>
    <mergeCell ref="B18:B22"/>
    <mergeCell ref="B23:B25"/>
    <mergeCell ref="E6:E7"/>
    <mergeCell ref="A6:B7"/>
    <mergeCell ref="C6:D7"/>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J33"/>
  <sheetViews>
    <sheetView tabSelected="1" workbookViewId="0" topLeftCell="A1">
      <selection activeCell="E21" sqref="E21"/>
    </sheetView>
  </sheetViews>
  <sheetFormatPr defaultColWidth="9.00390625" defaultRowHeight="14.25"/>
  <cols>
    <col min="1" max="1" width="12.75390625" style="0" customWidth="1"/>
    <col min="2" max="2" width="15.00390625" style="0" customWidth="1"/>
    <col min="3" max="3" width="9.00390625" style="2" customWidth="1"/>
    <col min="4" max="4" width="15.875" style="0" customWidth="1"/>
    <col min="5" max="5" width="35.50390625" style="0" customWidth="1"/>
    <col min="6" max="6" width="6.75390625" style="0" customWidth="1"/>
    <col min="7" max="7" width="9.25390625" style="0" customWidth="1"/>
    <col min="9" max="9" width="9.75390625" style="0" customWidth="1"/>
    <col min="10" max="10" width="12.125" style="0" customWidth="1"/>
  </cols>
  <sheetData>
    <row r="1" spans="1:10" s="1" customFormat="1" ht="37.5" customHeight="1">
      <c r="A1" s="3" t="s">
        <v>83</v>
      </c>
      <c r="B1" s="3"/>
      <c r="C1" s="3"/>
      <c r="D1" s="3"/>
      <c r="E1" s="3"/>
      <c r="F1" s="3"/>
      <c r="G1" s="3"/>
      <c r="H1" s="3"/>
      <c r="I1" s="30"/>
      <c r="J1" s="30"/>
    </row>
    <row r="2" spans="1:10" s="1" customFormat="1" ht="29.25" customHeight="1">
      <c r="A2" s="4" t="s">
        <v>3</v>
      </c>
      <c r="B2" s="5"/>
      <c r="C2" s="5"/>
      <c r="D2" s="5"/>
      <c r="E2" s="5"/>
      <c r="F2" s="5"/>
      <c r="H2" s="5"/>
      <c r="I2" s="45" t="s">
        <v>84</v>
      </c>
      <c r="J2" s="43"/>
    </row>
    <row r="3" spans="1:10" ht="47.25" customHeight="1">
      <c r="A3" s="6" t="s">
        <v>5</v>
      </c>
      <c r="B3" s="7" t="s">
        <v>85</v>
      </c>
      <c r="C3" s="8" t="s">
        <v>86</v>
      </c>
      <c r="D3" s="8" t="s">
        <v>87</v>
      </c>
      <c r="E3" s="8" t="s">
        <v>88</v>
      </c>
      <c r="F3" s="8" t="s">
        <v>20</v>
      </c>
      <c r="G3" s="9" t="s">
        <v>89</v>
      </c>
      <c r="H3" s="9" t="s">
        <v>90</v>
      </c>
      <c r="I3" s="9" t="s">
        <v>91</v>
      </c>
      <c r="J3" s="8" t="s">
        <v>12</v>
      </c>
    </row>
    <row r="4" spans="1:10" ht="48.75" customHeight="1">
      <c r="A4" s="54" t="s">
        <v>92</v>
      </c>
      <c r="B4" s="54"/>
      <c r="C4" s="11" t="s">
        <v>25</v>
      </c>
      <c r="D4" s="11" t="s">
        <v>93</v>
      </c>
      <c r="E4" s="12" t="s">
        <v>94</v>
      </c>
      <c r="F4" s="55">
        <v>100</v>
      </c>
      <c r="G4" s="55"/>
      <c r="H4" s="55">
        <v>100</v>
      </c>
      <c r="I4" s="55"/>
      <c r="J4" s="23"/>
    </row>
    <row r="5" spans="1:10" ht="105" customHeight="1">
      <c r="A5" s="54" t="s">
        <v>95</v>
      </c>
      <c r="B5" s="54" t="s">
        <v>96</v>
      </c>
      <c r="C5" s="11" t="s">
        <v>25</v>
      </c>
      <c r="D5" s="11" t="s">
        <v>97</v>
      </c>
      <c r="E5" s="12" t="s">
        <v>98</v>
      </c>
      <c r="F5" s="56">
        <v>176</v>
      </c>
      <c r="G5" s="56"/>
      <c r="H5" s="56">
        <v>176</v>
      </c>
      <c r="I5" s="56"/>
      <c r="J5" s="18" t="s">
        <v>99</v>
      </c>
    </row>
    <row r="6" spans="1:10" ht="39" customHeight="1">
      <c r="A6" s="54" t="s">
        <v>100</v>
      </c>
      <c r="B6" s="54"/>
      <c r="C6" s="15" t="s">
        <v>20</v>
      </c>
      <c r="D6" s="16"/>
      <c r="E6" s="17"/>
      <c r="F6" s="57">
        <v>200</v>
      </c>
      <c r="G6" s="57"/>
      <c r="H6" s="57"/>
      <c r="I6" s="57">
        <v>200</v>
      </c>
      <c r="J6" s="18"/>
    </row>
    <row r="7" spans="1:10" ht="65.25" customHeight="1">
      <c r="A7" s="11">
        <v>1</v>
      </c>
      <c r="B7" s="11" t="s">
        <v>101</v>
      </c>
      <c r="C7" s="11" t="s">
        <v>102</v>
      </c>
      <c r="D7" s="19" t="s">
        <v>103</v>
      </c>
      <c r="E7" s="11" t="s">
        <v>103</v>
      </c>
      <c r="F7" s="58">
        <v>12</v>
      </c>
      <c r="G7" s="58"/>
      <c r="H7" s="59"/>
      <c r="I7" s="58">
        <v>12</v>
      </c>
      <c r="J7" s="23"/>
    </row>
    <row r="8" spans="1:10" ht="65.25" customHeight="1">
      <c r="A8" s="11">
        <v>2</v>
      </c>
      <c r="B8" s="11" t="s">
        <v>101</v>
      </c>
      <c r="C8" s="11" t="s">
        <v>102</v>
      </c>
      <c r="D8" s="19" t="s">
        <v>104</v>
      </c>
      <c r="E8" s="11" t="s">
        <v>104</v>
      </c>
      <c r="F8" s="58">
        <v>17</v>
      </c>
      <c r="G8" s="58"/>
      <c r="H8" s="59"/>
      <c r="I8" s="58">
        <v>17</v>
      </c>
      <c r="J8" s="23"/>
    </row>
    <row r="9" spans="1:10" ht="41.25" customHeight="1">
      <c r="A9" s="11">
        <v>3</v>
      </c>
      <c r="B9" s="11" t="s">
        <v>101</v>
      </c>
      <c r="C9" s="11" t="s">
        <v>102</v>
      </c>
      <c r="D9" s="19" t="s">
        <v>105</v>
      </c>
      <c r="E9" s="11" t="s">
        <v>106</v>
      </c>
      <c r="F9" s="60">
        <v>15</v>
      </c>
      <c r="G9" s="60"/>
      <c r="H9" s="61"/>
      <c r="I9" s="60">
        <v>15</v>
      </c>
      <c r="J9" s="23"/>
    </row>
    <row r="10" spans="1:10" ht="41.25" customHeight="1">
      <c r="A10" s="11">
        <v>4</v>
      </c>
      <c r="B10" s="11" t="s">
        <v>101</v>
      </c>
      <c r="C10" s="11" t="s">
        <v>102</v>
      </c>
      <c r="D10" s="19" t="s">
        <v>107</v>
      </c>
      <c r="E10" s="62" t="s">
        <v>108</v>
      </c>
      <c r="F10" s="60">
        <v>20</v>
      </c>
      <c r="G10" s="60"/>
      <c r="H10" s="61"/>
      <c r="I10" s="60">
        <v>20</v>
      </c>
      <c r="J10" s="23"/>
    </row>
    <row r="11" spans="1:10" ht="41.25" customHeight="1">
      <c r="A11" s="11">
        <v>5</v>
      </c>
      <c r="B11" s="11" t="s">
        <v>101</v>
      </c>
      <c r="C11" s="11" t="s">
        <v>109</v>
      </c>
      <c r="D11" s="19" t="s">
        <v>110</v>
      </c>
      <c r="E11" s="62" t="s">
        <v>111</v>
      </c>
      <c r="F11" s="60">
        <v>15</v>
      </c>
      <c r="G11" s="60"/>
      <c r="H11" s="61"/>
      <c r="I11" s="60">
        <v>15</v>
      </c>
      <c r="J11" s="23"/>
    </row>
    <row r="12" spans="1:10" ht="41.25" customHeight="1">
      <c r="A12" s="11">
        <v>6</v>
      </c>
      <c r="B12" s="11" t="s">
        <v>101</v>
      </c>
      <c r="C12" s="11" t="s">
        <v>56</v>
      </c>
      <c r="D12" s="24" t="s">
        <v>112</v>
      </c>
      <c r="E12" s="62" t="s">
        <v>113</v>
      </c>
      <c r="F12" s="60">
        <v>20</v>
      </c>
      <c r="G12" s="60"/>
      <c r="H12" s="61"/>
      <c r="I12" s="60">
        <v>20</v>
      </c>
      <c r="J12" s="23"/>
    </row>
    <row r="13" spans="1:10" ht="41.25" customHeight="1">
      <c r="A13" s="11">
        <v>7</v>
      </c>
      <c r="B13" s="11" t="s">
        <v>101</v>
      </c>
      <c r="C13" s="11" t="s">
        <v>114</v>
      </c>
      <c r="D13" s="24" t="s">
        <v>115</v>
      </c>
      <c r="E13" s="62" t="s">
        <v>116</v>
      </c>
      <c r="F13" s="60">
        <v>10</v>
      </c>
      <c r="G13" s="60"/>
      <c r="H13" s="61"/>
      <c r="I13" s="60">
        <v>10</v>
      </c>
      <c r="J13" s="23"/>
    </row>
    <row r="14" spans="1:10" ht="41.25" customHeight="1">
      <c r="A14" s="11">
        <v>8</v>
      </c>
      <c r="B14" s="11" t="s">
        <v>101</v>
      </c>
      <c r="C14" s="11" t="s">
        <v>117</v>
      </c>
      <c r="D14" s="19" t="s">
        <v>118</v>
      </c>
      <c r="E14" s="62" t="s">
        <v>119</v>
      </c>
      <c r="F14" s="60">
        <v>17</v>
      </c>
      <c r="G14" s="60"/>
      <c r="H14" s="61"/>
      <c r="I14" s="60">
        <v>17</v>
      </c>
      <c r="J14" s="23"/>
    </row>
    <row r="15" spans="1:10" ht="41.25" customHeight="1">
      <c r="A15" s="11">
        <v>9</v>
      </c>
      <c r="B15" s="11" t="s">
        <v>101</v>
      </c>
      <c r="C15" s="11" t="s">
        <v>56</v>
      </c>
      <c r="D15" s="19" t="s">
        <v>120</v>
      </c>
      <c r="E15" s="62" t="s">
        <v>120</v>
      </c>
      <c r="F15" s="60">
        <v>18</v>
      </c>
      <c r="G15" s="60"/>
      <c r="H15" s="61"/>
      <c r="I15" s="60">
        <v>18</v>
      </c>
      <c r="J15" s="23"/>
    </row>
    <row r="16" spans="1:10" ht="54.75" customHeight="1">
      <c r="A16" s="63">
        <v>10</v>
      </c>
      <c r="B16" s="63" t="s">
        <v>101</v>
      </c>
      <c r="C16" s="63" t="s">
        <v>121</v>
      </c>
      <c r="D16" s="19" t="s">
        <v>122</v>
      </c>
      <c r="E16" s="63" t="s">
        <v>123</v>
      </c>
      <c r="F16" s="60">
        <v>15</v>
      </c>
      <c r="G16" s="60"/>
      <c r="H16" s="64"/>
      <c r="I16" s="60">
        <v>15</v>
      </c>
      <c r="J16" s="76"/>
    </row>
    <row r="17" spans="1:10" ht="54.75" customHeight="1">
      <c r="A17" s="63">
        <v>11</v>
      </c>
      <c r="B17" s="63" t="s">
        <v>101</v>
      </c>
      <c r="C17" s="63" t="s">
        <v>121</v>
      </c>
      <c r="D17" s="19" t="s">
        <v>124</v>
      </c>
      <c r="E17" s="63" t="s">
        <v>125</v>
      </c>
      <c r="F17" s="60">
        <v>6</v>
      </c>
      <c r="G17" s="60"/>
      <c r="H17" s="64"/>
      <c r="I17" s="60">
        <v>6</v>
      </c>
      <c r="J17" s="76"/>
    </row>
    <row r="18" spans="1:10" ht="54.75" customHeight="1">
      <c r="A18" s="63">
        <v>12</v>
      </c>
      <c r="B18" s="63" t="s">
        <v>101</v>
      </c>
      <c r="C18" s="63" t="s">
        <v>121</v>
      </c>
      <c r="D18" s="19" t="s">
        <v>126</v>
      </c>
      <c r="E18" s="63" t="s">
        <v>127</v>
      </c>
      <c r="F18" s="60">
        <v>20</v>
      </c>
      <c r="G18" s="60"/>
      <c r="H18" s="64"/>
      <c r="I18" s="60">
        <v>20</v>
      </c>
      <c r="J18" s="76"/>
    </row>
    <row r="19" spans="1:10" ht="54.75" customHeight="1">
      <c r="A19" s="63">
        <v>13</v>
      </c>
      <c r="B19" s="63" t="s">
        <v>101</v>
      </c>
      <c r="C19" s="63" t="s">
        <v>58</v>
      </c>
      <c r="D19" s="19" t="s">
        <v>128</v>
      </c>
      <c r="E19" s="63" t="s">
        <v>128</v>
      </c>
      <c r="F19" s="60">
        <v>15</v>
      </c>
      <c r="G19" s="60"/>
      <c r="H19" s="64"/>
      <c r="I19" s="60">
        <v>15</v>
      </c>
      <c r="J19" s="76"/>
    </row>
    <row r="20" spans="1:10" ht="30.75" customHeight="1">
      <c r="A20" s="65" t="s">
        <v>129</v>
      </c>
      <c r="B20" s="65"/>
      <c r="C20" s="66" t="s">
        <v>20</v>
      </c>
      <c r="D20" s="67"/>
      <c r="E20" s="68"/>
      <c r="F20" s="69">
        <v>350</v>
      </c>
      <c r="G20" s="69">
        <v>350</v>
      </c>
      <c r="H20" s="70"/>
      <c r="I20" s="70"/>
      <c r="J20" s="77"/>
    </row>
    <row r="21" spans="1:10" ht="69.75" customHeight="1">
      <c r="A21" s="63">
        <v>1</v>
      </c>
      <c r="B21" s="63" t="s">
        <v>130</v>
      </c>
      <c r="C21" s="71" t="s">
        <v>22</v>
      </c>
      <c r="D21" s="63" t="s">
        <v>21</v>
      </c>
      <c r="E21" s="72" t="s">
        <v>131</v>
      </c>
      <c r="F21" s="73">
        <v>25</v>
      </c>
      <c r="G21" s="73">
        <v>25</v>
      </c>
      <c r="H21" s="64"/>
      <c r="I21" s="64"/>
      <c r="J21" s="76"/>
    </row>
    <row r="22" spans="1:10" ht="51.75" customHeight="1">
      <c r="A22" s="63">
        <v>2</v>
      </c>
      <c r="B22" s="63" t="s">
        <v>130</v>
      </c>
      <c r="C22" s="63" t="s">
        <v>25</v>
      </c>
      <c r="D22" s="63" t="s">
        <v>24</v>
      </c>
      <c r="E22" s="72" t="s">
        <v>132</v>
      </c>
      <c r="F22" s="74">
        <v>26</v>
      </c>
      <c r="G22" s="74">
        <v>26</v>
      </c>
      <c r="H22" s="64"/>
      <c r="I22" s="64"/>
      <c r="J22" s="76"/>
    </row>
    <row r="23" spans="1:10" ht="69.75" customHeight="1">
      <c r="A23" s="63">
        <v>3</v>
      </c>
      <c r="B23" s="63" t="s">
        <v>130</v>
      </c>
      <c r="C23" s="63" t="s">
        <v>133</v>
      </c>
      <c r="D23" s="63" t="s">
        <v>134</v>
      </c>
      <c r="E23" s="72" t="s">
        <v>135</v>
      </c>
      <c r="F23" s="73">
        <v>20</v>
      </c>
      <c r="G23" s="73">
        <v>20</v>
      </c>
      <c r="H23" s="64"/>
      <c r="I23" s="64"/>
      <c r="J23" s="76"/>
    </row>
    <row r="24" spans="1:10" ht="45.75" customHeight="1">
      <c r="A24" s="63">
        <v>4</v>
      </c>
      <c r="B24" s="63" t="s">
        <v>130</v>
      </c>
      <c r="C24" s="63" t="s">
        <v>136</v>
      </c>
      <c r="D24" s="75" t="s">
        <v>137</v>
      </c>
      <c r="E24" s="63" t="s">
        <v>137</v>
      </c>
      <c r="F24" s="73">
        <v>20</v>
      </c>
      <c r="G24" s="73">
        <v>20</v>
      </c>
      <c r="H24" s="64"/>
      <c r="I24" s="64"/>
      <c r="J24" s="76"/>
    </row>
    <row r="25" spans="1:10" ht="57" customHeight="1">
      <c r="A25" s="63">
        <v>5</v>
      </c>
      <c r="B25" s="63" t="s">
        <v>130</v>
      </c>
      <c r="C25" s="63" t="s">
        <v>138</v>
      </c>
      <c r="D25" s="63" t="s">
        <v>139</v>
      </c>
      <c r="E25" s="63" t="s">
        <v>140</v>
      </c>
      <c r="F25" s="73">
        <v>50</v>
      </c>
      <c r="G25" s="73">
        <v>50</v>
      </c>
      <c r="H25" s="64"/>
      <c r="I25" s="64"/>
      <c r="J25" s="76"/>
    </row>
    <row r="26" spans="1:10" ht="46.5" customHeight="1">
      <c r="A26" s="63">
        <v>6</v>
      </c>
      <c r="B26" s="63" t="s">
        <v>130</v>
      </c>
      <c r="C26" s="63" t="s">
        <v>141</v>
      </c>
      <c r="D26" s="63" t="s">
        <v>142</v>
      </c>
      <c r="E26" s="63" t="s">
        <v>143</v>
      </c>
      <c r="F26" s="73">
        <v>30</v>
      </c>
      <c r="G26" s="73">
        <v>30</v>
      </c>
      <c r="H26" s="73"/>
      <c r="I26" s="73"/>
      <c r="J26" s="76"/>
    </row>
    <row r="27" spans="1:10" ht="90.75" customHeight="1">
      <c r="A27" s="63">
        <v>7</v>
      </c>
      <c r="B27" s="63" t="s">
        <v>130</v>
      </c>
      <c r="C27" s="63" t="s">
        <v>144</v>
      </c>
      <c r="D27" s="63" t="s">
        <v>145</v>
      </c>
      <c r="E27" s="72" t="s">
        <v>146</v>
      </c>
      <c r="F27" s="73">
        <v>30</v>
      </c>
      <c r="G27" s="73">
        <v>30</v>
      </c>
      <c r="H27" s="64"/>
      <c r="I27" s="78"/>
      <c r="J27" s="79"/>
    </row>
    <row r="28" spans="1:10" ht="27.75" customHeight="1">
      <c r="A28" s="63">
        <v>8</v>
      </c>
      <c r="B28" s="63" t="s">
        <v>130</v>
      </c>
      <c r="C28" s="63" t="s">
        <v>25</v>
      </c>
      <c r="D28" s="63" t="s">
        <v>35</v>
      </c>
      <c r="E28" s="63" t="s">
        <v>147</v>
      </c>
      <c r="F28" s="73">
        <v>23.13</v>
      </c>
      <c r="G28" s="73">
        <v>23.13</v>
      </c>
      <c r="H28" s="64"/>
      <c r="I28" s="64"/>
      <c r="J28" s="76"/>
    </row>
    <row r="29" spans="1:10" ht="38.25" customHeight="1">
      <c r="A29" s="63">
        <v>9</v>
      </c>
      <c r="B29" s="63" t="s">
        <v>130</v>
      </c>
      <c r="C29" s="63" t="s">
        <v>22</v>
      </c>
      <c r="D29" s="63" t="s">
        <v>148</v>
      </c>
      <c r="E29" s="63" t="s">
        <v>149</v>
      </c>
      <c r="F29" s="73">
        <v>60</v>
      </c>
      <c r="G29" s="73">
        <v>60</v>
      </c>
      <c r="H29" s="73"/>
      <c r="I29" s="73"/>
      <c r="J29" s="76"/>
    </row>
    <row r="30" spans="1:10" ht="38.25" customHeight="1">
      <c r="A30" s="63">
        <v>10</v>
      </c>
      <c r="B30" s="63" t="s">
        <v>130</v>
      </c>
      <c r="C30" s="63" t="s">
        <v>150</v>
      </c>
      <c r="D30" s="63" t="s">
        <v>151</v>
      </c>
      <c r="E30" s="63" t="s">
        <v>152</v>
      </c>
      <c r="F30" s="73">
        <v>2.682</v>
      </c>
      <c r="G30" s="73">
        <v>2.682</v>
      </c>
      <c r="H30" s="64"/>
      <c r="I30" s="64"/>
      <c r="J30" s="76"/>
    </row>
    <row r="31" spans="1:10" ht="90.75" customHeight="1">
      <c r="A31" s="63">
        <v>11</v>
      </c>
      <c r="B31" s="63" t="s">
        <v>130</v>
      </c>
      <c r="C31" s="63" t="s">
        <v>22</v>
      </c>
      <c r="D31" s="63" t="s">
        <v>153</v>
      </c>
      <c r="E31" s="63" t="s">
        <v>154</v>
      </c>
      <c r="F31" s="73">
        <v>7.7</v>
      </c>
      <c r="G31" s="73">
        <v>7.7</v>
      </c>
      <c r="H31" s="64"/>
      <c r="I31" s="78"/>
      <c r="J31" s="79"/>
    </row>
    <row r="32" spans="1:10" ht="55.5" customHeight="1">
      <c r="A32" s="63">
        <v>12</v>
      </c>
      <c r="B32" s="63" t="s">
        <v>130</v>
      </c>
      <c r="C32" s="63" t="s">
        <v>22</v>
      </c>
      <c r="D32" s="63" t="s">
        <v>61</v>
      </c>
      <c r="E32" s="63" t="s">
        <v>155</v>
      </c>
      <c r="F32" s="73">
        <v>33.488</v>
      </c>
      <c r="G32" s="73">
        <v>33.488</v>
      </c>
      <c r="H32" s="64"/>
      <c r="I32" s="64"/>
      <c r="J32" s="76"/>
    </row>
    <row r="33" spans="1:10" s="2" customFormat="1" ht="55.5" customHeight="1">
      <c r="A33" s="63">
        <v>13</v>
      </c>
      <c r="B33" s="63" t="s">
        <v>130</v>
      </c>
      <c r="C33" s="63" t="s">
        <v>156</v>
      </c>
      <c r="D33" s="75" t="s">
        <v>157</v>
      </c>
      <c r="E33" s="75" t="s">
        <v>158</v>
      </c>
      <c r="F33" s="73">
        <v>22</v>
      </c>
      <c r="G33" s="73">
        <v>22</v>
      </c>
      <c r="H33" s="73"/>
      <c r="I33" s="73"/>
      <c r="J33" s="80"/>
    </row>
  </sheetData>
  <sheetProtection/>
  <mergeCells count="7">
    <mergeCell ref="A1:J1"/>
    <mergeCell ref="A4:B4"/>
    <mergeCell ref="A5:B5"/>
    <mergeCell ref="A6:B6"/>
    <mergeCell ref="C6:E6"/>
    <mergeCell ref="A20:B20"/>
    <mergeCell ref="C20:E20"/>
  </mergeCells>
  <printOptions/>
  <pageMargins left="0.2362204724409449" right="0.15748031496062992" top="0.15748031496062992" bottom="0.15748031496062992" header="0.31496062992125984" footer="0.15748031496062992"/>
  <pageSetup horizontalDpi="600" verticalDpi="600" orientation="landscape" paperSize="9"/>
  <headerFooter>
    <oddFooter>&amp;C&amp;P</oddFooter>
  </headerFooter>
</worksheet>
</file>

<file path=xl/worksheets/sheet6.xml><?xml version="1.0" encoding="utf-8"?>
<worksheet xmlns="http://schemas.openxmlformats.org/spreadsheetml/2006/main" xmlns:r="http://schemas.openxmlformats.org/officeDocument/2006/relationships">
  <dimension ref="A1:H34"/>
  <sheetViews>
    <sheetView workbookViewId="0" topLeftCell="A28">
      <selection activeCell="B23" sqref="B23"/>
    </sheetView>
  </sheetViews>
  <sheetFormatPr defaultColWidth="9.00390625" defaultRowHeight="14.25"/>
  <cols>
    <col min="1" max="1" width="12.75390625" style="0" customWidth="1"/>
    <col min="2" max="2" width="15.00390625" style="0" customWidth="1"/>
    <col min="3" max="3" width="15.75390625" style="2" customWidth="1"/>
    <col min="4" max="4" width="18.875" style="0" customWidth="1"/>
    <col min="5" max="5" width="42.50390625" style="0" customWidth="1"/>
    <col min="6" max="6" width="10.75390625" style="0" customWidth="1"/>
  </cols>
  <sheetData>
    <row r="1" spans="1:8" s="1" customFormat="1" ht="23.25" customHeight="1">
      <c r="A1" s="42" t="s">
        <v>159</v>
      </c>
      <c r="B1" s="42"/>
      <c r="C1" s="42"/>
      <c r="D1" s="42"/>
      <c r="E1" s="42"/>
      <c r="F1" s="42"/>
      <c r="G1" s="42"/>
      <c r="H1" s="43"/>
    </row>
    <row r="2" spans="1:8" s="1" customFormat="1" ht="19.5" customHeight="1">
      <c r="A2" s="44" t="s">
        <v>160</v>
      </c>
      <c r="B2" s="44"/>
      <c r="C2" s="44"/>
      <c r="D2" s="44"/>
      <c r="E2" s="44"/>
      <c r="F2" s="44"/>
      <c r="G2" s="44"/>
      <c r="H2" s="43"/>
    </row>
    <row r="3" spans="1:8" s="1" customFormat="1" ht="20.25" customHeight="1">
      <c r="A3" s="4" t="s">
        <v>3</v>
      </c>
      <c r="B3" s="5"/>
      <c r="C3" s="5"/>
      <c r="D3" s="5"/>
      <c r="E3" s="5"/>
      <c r="F3" s="45">
        <v>43922</v>
      </c>
      <c r="G3" s="5"/>
      <c r="H3" s="43"/>
    </row>
    <row r="4" spans="1:8" ht="47.25" customHeight="1">
      <c r="A4" s="6" t="s">
        <v>5</v>
      </c>
      <c r="B4" s="7" t="s">
        <v>85</v>
      </c>
      <c r="C4" s="8" t="s">
        <v>86</v>
      </c>
      <c r="D4" s="8" t="s">
        <v>87</v>
      </c>
      <c r="E4" s="8" t="s">
        <v>88</v>
      </c>
      <c r="F4" s="9" t="s">
        <v>89</v>
      </c>
      <c r="G4" s="9" t="s">
        <v>90</v>
      </c>
      <c r="H4" s="8" t="s">
        <v>12</v>
      </c>
    </row>
    <row r="5" spans="1:8" ht="30.75" customHeight="1">
      <c r="A5" s="10" t="s">
        <v>161</v>
      </c>
      <c r="B5" s="10"/>
      <c r="C5" s="15" t="s">
        <v>20</v>
      </c>
      <c r="D5" s="16"/>
      <c r="E5" s="17"/>
      <c r="F5" s="35">
        <v>350</v>
      </c>
      <c r="G5" s="33"/>
      <c r="H5" s="33"/>
    </row>
    <row r="6" spans="1:8" ht="27.75" customHeight="1">
      <c r="A6" s="11">
        <v>1</v>
      </c>
      <c r="B6" s="11" t="s">
        <v>130</v>
      </c>
      <c r="C6" s="6" t="s">
        <v>22</v>
      </c>
      <c r="D6" s="11" t="s">
        <v>21</v>
      </c>
      <c r="E6" s="11" t="s">
        <v>21</v>
      </c>
      <c r="F6" s="35">
        <v>20</v>
      </c>
      <c r="G6" s="33"/>
      <c r="H6" s="33"/>
    </row>
    <row r="7" spans="1:8" ht="27.75" customHeight="1">
      <c r="A7" s="11">
        <v>2</v>
      </c>
      <c r="B7" s="11" t="s">
        <v>130</v>
      </c>
      <c r="C7" s="11" t="s">
        <v>25</v>
      </c>
      <c r="D7" s="11" t="s">
        <v>24</v>
      </c>
      <c r="E7" s="11" t="s">
        <v>162</v>
      </c>
      <c r="F7" s="46">
        <v>26</v>
      </c>
      <c r="G7" s="33"/>
      <c r="H7" s="33"/>
    </row>
    <row r="8" spans="1:8" ht="69.75" customHeight="1">
      <c r="A8" s="11">
        <v>3</v>
      </c>
      <c r="B8" s="11" t="s">
        <v>130</v>
      </c>
      <c r="C8" s="11" t="s">
        <v>163</v>
      </c>
      <c r="D8" s="11" t="s">
        <v>134</v>
      </c>
      <c r="E8" s="11" t="s">
        <v>164</v>
      </c>
      <c r="F8" s="35">
        <v>20</v>
      </c>
      <c r="G8" s="33"/>
      <c r="H8" s="33"/>
    </row>
    <row r="9" spans="1:8" ht="27.75" customHeight="1">
      <c r="A9" s="11">
        <v>4</v>
      </c>
      <c r="B9" s="11" t="s">
        <v>130</v>
      </c>
      <c r="C9" s="11" t="s">
        <v>22</v>
      </c>
      <c r="D9" s="11" t="s">
        <v>33</v>
      </c>
      <c r="E9" s="11" t="s">
        <v>165</v>
      </c>
      <c r="F9" s="35">
        <v>0</v>
      </c>
      <c r="G9" s="35">
        <v>74.64</v>
      </c>
      <c r="H9" s="47" t="s">
        <v>166</v>
      </c>
    </row>
    <row r="10" spans="1:8" ht="27.75" customHeight="1">
      <c r="A10" s="11">
        <v>5</v>
      </c>
      <c r="B10" s="11" t="s">
        <v>130</v>
      </c>
      <c r="C10" s="11" t="s">
        <v>25</v>
      </c>
      <c r="D10" s="11" t="s">
        <v>35</v>
      </c>
      <c r="E10" s="11" t="s">
        <v>167</v>
      </c>
      <c r="F10" s="35">
        <v>23.13</v>
      </c>
      <c r="G10" s="33"/>
      <c r="H10" s="33"/>
    </row>
    <row r="11" spans="1:8" ht="68.25" customHeight="1">
      <c r="A11" s="11">
        <v>6</v>
      </c>
      <c r="B11" s="11" t="s">
        <v>130</v>
      </c>
      <c r="C11" s="11" t="s">
        <v>144</v>
      </c>
      <c r="D11" s="11" t="s">
        <v>145</v>
      </c>
      <c r="E11" s="12" t="s">
        <v>146</v>
      </c>
      <c r="F11" s="35">
        <v>0</v>
      </c>
      <c r="G11" s="35">
        <v>30</v>
      </c>
      <c r="H11" s="47" t="s">
        <v>166</v>
      </c>
    </row>
    <row r="12" spans="1:8" ht="68.25" customHeight="1">
      <c r="A12" s="11">
        <v>7</v>
      </c>
      <c r="B12" s="11" t="s">
        <v>130</v>
      </c>
      <c r="C12" s="11" t="s">
        <v>136</v>
      </c>
      <c r="D12" s="11" t="s">
        <v>168</v>
      </c>
      <c r="E12" s="11" t="s">
        <v>169</v>
      </c>
      <c r="F12" s="35">
        <v>20</v>
      </c>
      <c r="G12" s="33"/>
      <c r="H12" s="33"/>
    </row>
    <row r="13" spans="1:8" ht="68.25" customHeight="1">
      <c r="A13" s="11">
        <v>8</v>
      </c>
      <c r="B13" s="11" t="s">
        <v>130</v>
      </c>
      <c r="C13" s="11" t="s">
        <v>138</v>
      </c>
      <c r="D13" s="11" t="s">
        <v>139</v>
      </c>
      <c r="E13" s="11" t="s">
        <v>140</v>
      </c>
      <c r="F13" s="35">
        <v>50</v>
      </c>
      <c r="G13" s="33"/>
      <c r="H13" s="33"/>
    </row>
    <row r="14" spans="1:8" ht="46.5" customHeight="1">
      <c r="A14" s="11">
        <v>9</v>
      </c>
      <c r="B14" s="11" t="s">
        <v>130</v>
      </c>
      <c r="C14" s="11" t="s">
        <v>141</v>
      </c>
      <c r="D14" s="11" t="s">
        <v>142</v>
      </c>
      <c r="E14" s="11" t="s">
        <v>143</v>
      </c>
      <c r="F14" s="6">
        <v>30</v>
      </c>
      <c r="G14" s="35"/>
      <c r="H14" s="33"/>
    </row>
    <row r="15" spans="1:8" ht="38.25" customHeight="1">
      <c r="A15" s="11">
        <v>10</v>
      </c>
      <c r="B15" s="11" t="s">
        <v>130</v>
      </c>
      <c r="C15" s="11" t="s">
        <v>22</v>
      </c>
      <c r="D15" s="11" t="s">
        <v>148</v>
      </c>
      <c r="E15" s="11" t="s">
        <v>170</v>
      </c>
      <c r="F15" s="35">
        <v>60</v>
      </c>
      <c r="G15" s="35">
        <v>25</v>
      </c>
      <c r="H15" s="33"/>
    </row>
    <row r="16" spans="1:8" ht="101.25" customHeight="1">
      <c r="A16" s="11">
        <v>11</v>
      </c>
      <c r="B16" s="11" t="s">
        <v>130</v>
      </c>
      <c r="C16" s="11" t="s">
        <v>150</v>
      </c>
      <c r="D16" s="11" t="s">
        <v>151</v>
      </c>
      <c r="E16" s="11" t="s">
        <v>171</v>
      </c>
      <c r="F16" s="6">
        <v>2.682</v>
      </c>
      <c r="G16" s="33"/>
      <c r="H16" s="33"/>
    </row>
    <row r="17" spans="1:8" ht="55.5" customHeight="1">
      <c r="A17" s="11">
        <v>12</v>
      </c>
      <c r="B17" s="11" t="s">
        <v>130</v>
      </c>
      <c r="C17" s="11" t="s">
        <v>22</v>
      </c>
      <c r="D17" s="11" t="s">
        <v>61</v>
      </c>
      <c r="E17" s="11" t="s">
        <v>172</v>
      </c>
      <c r="F17" s="6">
        <v>47.64</v>
      </c>
      <c r="G17" s="33"/>
      <c r="H17" s="33"/>
    </row>
    <row r="18" spans="1:8" ht="55.5" customHeight="1">
      <c r="A18" s="11">
        <v>13</v>
      </c>
      <c r="B18" s="11" t="s">
        <v>130</v>
      </c>
      <c r="C18" s="11" t="s">
        <v>156</v>
      </c>
      <c r="D18" s="11" t="s">
        <v>173</v>
      </c>
      <c r="E18" s="11" t="s">
        <v>174</v>
      </c>
      <c r="F18" s="6">
        <v>22</v>
      </c>
      <c r="G18" s="33"/>
      <c r="H18" s="33"/>
    </row>
    <row r="19" spans="1:8" ht="39.75" customHeight="1">
      <c r="A19" s="11">
        <v>14</v>
      </c>
      <c r="B19" s="11" t="s">
        <v>130</v>
      </c>
      <c r="C19" s="11" t="s">
        <v>22</v>
      </c>
      <c r="D19" s="11" t="s">
        <v>175</v>
      </c>
      <c r="E19" s="11" t="s">
        <v>176</v>
      </c>
      <c r="F19" s="6">
        <v>28.548</v>
      </c>
      <c r="G19" s="33"/>
      <c r="H19" s="33"/>
    </row>
    <row r="20" spans="1:8" ht="45" customHeight="1">
      <c r="A20" s="39" t="s">
        <v>177</v>
      </c>
      <c r="B20" s="48"/>
      <c r="C20" s="11" t="s">
        <v>25</v>
      </c>
      <c r="D20" s="11" t="s">
        <v>93</v>
      </c>
      <c r="E20" s="11" t="s">
        <v>178</v>
      </c>
      <c r="F20" s="35">
        <v>100</v>
      </c>
      <c r="G20" s="33"/>
      <c r="H20" s="33"/>
    </row>
    <row r="21" spans="1:8" ht="66" customHeight="1">
      <c r="A21" s="39" t="s">
        <v>179</v>
      </c>
      <c r="B21" s="48" t="s">
        <v>96</v>
      </c>
      <c r="C21" s="11" t="s">
        <v>25</v>
      </c>
      <c r="D21" s="11" t="s">
        <v>97</v>
      </c>
      <c r="E21" s="11" t="s">
        <v>180</v>
      </c>
      <c r="F21" s="14">
        <v>176</v>
      </c>
      <c r="G21" s="14"/>
      <c r="H21" s="18"/>
    </row>
    <row r="22" spans="1:8" ht="39" customHeight="1">
      <c r="A22" s="49" t="s">
        <v>181</v>
      </c>
      <c r="B22" s="50"/>
      <c r="C22" s="15" t="s">
        <v>20</v>
      </c>
      <c r="D22" s="16"/>
      <c r="E22" s="17"/>
      <c r="F22" s="18">
        <v>200</v>
      </c>
      <c r="G22" s="18"/>
      <c r="H22" s="18"/>
    </row>
    <row r="23" spans="1:8" ht="65.25" customHeight="1">
      <c r="A23" s="11">
        <v>11</v>
      </c>
      <c r="B23" s="11"/>
      <c r="C23" s="11" t="s">
        <v>25</v>
      </c>
      <c r="D23" s="19" t="s">
        <v>182</v>
      </c>
      <c r="E23" s="11" t="s">
        <v>183</v>
      </c>
      <c r="F23" s="51">
        <v>12</v>
      </c>
      <c r="G23" s="52"/>
      <c r="H23" s="33"/>
    </row>
    <row r="24" spans="1:8" ht="41.25" customHeight="1">
      <c r="A24" s="11">
        <v>12</v>
      </c>
      <c r="B24" s="11"/>
      <c r="C24" s="11" t="s">
        <v>25</v>
      </c>
      <c r="D24" s="19" t="s">
        <v>184</v>
      </c>
      <c r="E24" s="11" t="s">
        <v>106</v>
      </c>
      <c r="F24" s="53">
        <v>15</v>
      </c>
      <c r="G24" s="33"/>
      <c r="H24" s="33"/>
    </row>
    <row r="25" spans="1:8" ht="41.25" customHeight="1">
      <c r="A25" s="11">
        <v>13</v>
      </c>
      <c r="B25" s="11"/>
      <c r="C25" s="11" t="s">
        <v>25</v>
      </c>
      <c r="D25" s="19" t="s">
        <v>185</v>
      </c>
      <c r="E25" s="11" t="s">
        <v>108</v>
      </c>
      <c r="F25" s="53">
        <v>25</v>
      </c>
      <c r="G25" s="33"/>
      <c r="H25" s="33"/>
    </row>
    <row r="26" spans="1:8" ht="41.25" customHeight="1">
      <c r="A26" s="11">
        <v>14</v>
      </c>
      <c r="B26" s="11"/>
      <c r="C26" s="11" t="s">
        <v>25</v>
      </c>
      <c r="D26" s="19" t="s">
        <v>186</v>
      </c>
      <c r="E26" s="11" t="s">
        <v>111</v>
      </c>
      <c r="F26" s="53">
        <v>15</v>
      </c>
      <c r="G26" s="33"/>
      <c r="H26" s="33"/>
    </row>
    <row r="27" spans="1:8" ht="41.25" customHeight="1">
      <c r="A27" s="11">
        <v>11</v>
      </c>
      <c r="B27" s="11"/>
      <c r="C27" s="11" t="s">
        <v>25</v>
      </c>
      <c r="D27" s="24" t="s">
        <v>187</v>
      </c>
      <c r="E27" s="11" t="s">
        <v>113</v>
      </c>
      <c r="F27" s="53">
        <v>20</v>
      </c>
      <c r="G27" s="33"/>
      <c r="H27" s="33"/>
    </row>
    <row r="28" spans="1:8" ht="41.25" customHeight="1">
      <c r="A28" s="11">
        <v>12</v>
      </c>
      <c r="B28" s="11"/>
      <c r="C28" s="11" t="s">
        <v>25</v>
      </c>
      <c r="D28" s="24" t="s">
        <v>188</v>
      </c>
      <c r="E28" s="11" t="s">
        <v>189</v>
      </c>
      <c r="F28" s="53">
        <v>15</v>
      </c>
      <c r="G28" s="33"/>
      <c r="H28" s="33"/>
    </row>
    <row r="29" spans="1:8" ht="41.25" customHeight="1">
      <c r="A29" s="11">
        <v>13</v>
      </c>
      <c r="B29" s="11"/>
      <c r="C29" s="11" t="s">
        <v>25</v>
      </c>
      <c r="D29" s="19" t="s">
        <v>190</v>
      </c>
      <c r="E29" s="11" t="s">
        <v>119</v>
      </c>
      <c r="F29" s="53">
        <v>20</v>
      </c>
      <c r="G29" s="33"/>
      <c r="H29" s="33"/>
    </row>
    <row r="30" spans="1:8" ht="41.25" customHeight="1">
      <c r="A30" s="11">
        <v>14</v>
      </c>
      <c r="B30" s="11"/>
      <c r="C30" s="11" t="s">
        <v>25</v>
      </c>
      <c r="D30" s="19" t="s">
        <v>191</v>
      </c>
      <c r="E30" s="11" t="s">
        <v>192</v>
      </c>
      <c r="F30" s="53">
        <v>15</v>
      </c>
      <c r="G30" s="33"/>
      <c r="H30" s="33"/>
    </row>
    <row r="31" spans="1:8" ht="41.25" customHeight="1">
      <c r="A31" s="11">
        <v>11</v>
      </c>
      <c r="B31" s="11"/>
      <c r="C31" s="11" t="s">
        <v>25</v>
      </c>
      <c r="D31" s="19" t="s">
        <v>193</v>
      </c>
      <c r="E31" s="11" t="s">
        <v>123</v>
      </c>
      <c r="F31" s="53">
        <v>15</v>
      </c>
      <c r="G31" s="33"/>
      <c r="H31" s="33"/>
    </row>
    <row r="32" spans="1:8" ht="41.25" customHeight="1">
      <c r="A32" s="11">
        <v>12</v>
      </c>
      <c r="B32" s="11"/>
      <c r="C32" s="11" t="s">
        <v>25</v>
      </c>
      <c r="D32" s="19" t="s">
        <v>194</v>
      </c>
      <c r="E32" s="11" t="s">
        <v>125</v>
      </c>
      <c r="F32" s="53">
        <v>6</v>
      </c>
      <c r="G32" s="33"/>
      <c r="H32" s="33"/>
    </row>
    <row r="33" spans="1:8" ht="41.25" customHeight="1">
      <c r="A33" s="11">
        <v>13</v>
      </c>
      <c r="B33" s="11"/>
      <c r="C33" s="11" t="s">
        <v>25</v>
      </c>
      <c r="D33" s="19" t="s">
        <v>195</v>
      </c>
      <c r="E33" s="11" t="s">
        <v>127</v>
      </c>
      <c r="F33" s="53">
        <v>23</v>
      </c>
      <c r="G33" s="33"/>
      <c r="H33" s="33"/>
    </row>
    <row r="34" spans="1:8" ht="41.25" customHeight="1">
      <c r="A34" s="11">
        <v>14</v>
      </c>
      <c r="B34" s="11"/>
      <c r="C34" s="11" t="s">
        <v>25</v>
      </c>
      <c r="D34" s="24" t="s">
        <v>196</v>
      </c>
      <c r="E34" s="11" t="s">
        <v>128</v>
      </c>
      <c r="F34" s="53">
        <v>19</v>
      </c>
      <c r="G34" s="33"/>
      <c r="H34" s="33"/>
    </row>
  </sheetData>
  <sheetProtection/>
  <mergeCells count="8">
    <mergeCell ref="A1:G1"/>
    <mergeCell ref="A2:G2"/>
    <mergeCell ref="A5:B5"/>
    <mergeCell ref="C5:E5"/>
    <mergeCell ref="A20:B20"/>
    <mergeCell ref="A21:B21"/>
    <mergeCell ref="A22:B22"/>
    <mergeCell ref="C22:E22"/>
  </mergeCells>
  <printOptions/>
  <pageMargins left="0.7" right="0.7" top="0.17" bottom="0.17" header="0.3" footer="0.17"/>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2:H12"/>
  <sheetViews>
    <sheetView workbookViewId="0" topLeftCell="A1">
      <selection activeCell="D20" sqref="D20"/>
    </sheetView>
  </sheetViews>
  <sheetFormatPr defaultColWidth="9.00390625" defaultRowHeight="14.25"/>
  <cols>
    <col min="1" max="1" width="18.375" style="0" customWidth="1"/>
    <col min="2" max="2" width="14.25390625" style="0" customWidth="1"/>
    <col min="3" max="3" width="12.00390625" style="0" customWidth="1"/>
    <col min="4" max="4" width="22.875" style="2" customWidth="1"/>
    <col min="6" max="6" width="16.875" style="0" customWidth="1"/>
    <col min="7" max="7" width="20.875" style="0" customWidth="1"/>
    <col min="8" max="8" width="19.625" style="0" customWidth="1"/>
  </cols>
  <sheetData>
    <row r="2" spans="1:8" ht="31.5" customHeight="1">
      <c r="A2" s="6" t="s">
        <v>5</v>
      </c>
      <c r="B2" s="7" t="s">
        <v>197</v>
      </c>
      <c r="C2" s="7" t="s">
        <v>198</v>
      </c>
      <c r="D2" s="6" t="s">
        <v>199</v>
      </c>
      <c r="F2" s="2" t="s">
        <v>200</v>
      </c>
      <c r="G2" s="2" t="s">
        <v>201</v>
      </c>
      <c r="H2" s="2" t="s">
        <v>202</v>
      </c>
    </row>
    <row r="3" spans="1:8" ht="42.75" customHeight="1">
      <c r="A3" s="18">
        <v>1</v>
      </c>
      <c r="B3" s="18" t="s">
        <v>203</v>
      </c>
      <c r="C3" s="18" t="s">
        <v>204</v>
      </c>
      <c r="D3" s="35">
        <v>27.42</v>
      </c>
      <c r="F3" s="2">
        <v>383849.97</v>
      </c>
      <c r="G3" s="2">
        <v>383849.97</v>
      </c>
      <c r="H3" s="2">
        <v>70000</v>
      </c>
    </row>
    <row r="4" spans="1:8" ht="45.75" customHeight="1">
      <c r="A4" s="2">
        <v>2</v>
      </c>
      <c r="B4" s="18" t="s">
        <v>205</v>
      </c>
      <c r="C4" s="18" t="s">
        <v>206</v>
      </c>
      <c r="D4" s="35">
        <v>12.79</v>
      </c>
      <c r="F4" s="2">
        <f>77900+50000</f>
        <v>127900</v>
      </c>
      <c r="G4" s="2">
        <v>127900</v>
      </c>
      <c r="H4" s="2"/>
    </row>
    <row r="5" spans="1:8" ht="39.75" customHeight="1">
      <c r="A5" s="41">
        <v>3</v>
      </c>
      <c r="B5" s="18" t="s">
        <v>207</v>
      </c>
      <c r="C5" s="18" t="s">
        <v>208</v>
      </c>
      <c r="D5" s="37">
        <v>16</v>
      </c>
      <c r="F5" s="2">
        <v>160480</v>
      </c>
      <c r="G5" s="2">
        <v>160480</v>
      </c>
      <c r="H5" s="2"/>
    </row>
    <row r="6" spans="1:8" ht="18.75" customHeight="1">
      <c r="A6" s="34" t="s">
        <v>209</v>
      </c>
      <c r="B6" s="34"/>
      <c r="C6" s="34"/>
      <c r="D6" s="38">
        <f>D7+D11+D12</f>
        <v>130.5</v>
      </c>
      <c r="F6" s="2"/>
      <c r="G6" s="2"/>
      <c r="H6" s="2"/>
    </row>
    <row r="7" spans="1:8" ht="42" customHeight="1">
      <c r="A7" s="11" t="s">
        <v>18</v>
      </c>
      <c r="B7" s="11" t="s">
        <v>210</v>
      </c>
      <c r="C7" s="11" t="s">
        <v>211</v>
      </c>
      <c r="D7" s="11">
        <v>96.95</v>
      </c>
      <c r="F7" s="2">
        <v>969498.11</v>
      </c>
      <c r="G7" s="2">
        <v>969498.11</v>
      </c>
      <c r="H7" s="2"/>
    </row>
    <row r="8" spans="1:8" ht="42" customHeight="1">
      <c r="A8" s="11">
        <v>1</v>
      </c>
      <c r="B8" s="11" t="s">
        <v>212</v>
      </c>
      <c r="C8" s="11"/>
      <c r="D8" s="11">
        <v>2.7335</v>
      </c>
      <c r="F8" s="2">
        <v>27335.28000000026</v>
      </c>
      <c r="G8" s="2"/>
      <c r="H8" s="2"/>
    </row>
    <row r="9" spans="1:8" ht="42" customHeight="1">
      <c r="A9" s="11">
        <v>2</v>
      </c>
      <c r="B9" s="11" t="s">
        <v>213</v>
      </c>
      <c r="C9" s="11"/>
      <c r="D9" s="11">
        <v>3.2200000000000273</v>
      </c>
      <c r="F9" s="2"/>
      <c r="G9" s="2"/>
      <c r="H9" s="2"/>
    </row>
    <row r="10" spans="1:8" ht="42" customHeight="1">
      <c r="A10" s="11">
        <v>3</v>
      </c>
      <c r="B10" s="11" t="s">
        <v>97</v>
      </c>
      <c r="C10" s="11"/>
      <c r="D10" s="11">
        <v>91</v>
      </c>
      <c r="F10" s="2"/>
      <c r="G10" s="2"/>
      <c r="H10" s="2"/>
    </row>
    <row r="11" spans="1:8" ht="56.25" customHeight="1">
      <c r="A11" s="11" t="s">
        <v>31</v>
      </c>
      <c r="B11" s="11" t="s">
        <v>214</v>
      </c>
      <c r="C11" s="11" t="s">
        <v>215</v>
      </c>
      <c r="D11" s="11">
        <v>26</v>
      </c>
      <c r="F11" s="2">
        <v>260000</v>
      </c>
      <c r="G11" s="2">
        <v>0</v>
      </c>
      <c r="H11" s="2"/>
    </row>
    <row r="12" spans="1:8" ht="42" customHeight="1">
      <c r="A12" s="11" t="s">
        <v>43</v>
      </c>
      <c r="B12" s="11" t="s">
        <v>216</v>
      </c>
      <c r="C12" s="11" t="s">
        <v>217</v>
      </c>
      <c r="D12" s="11">
        <v>7.55</v>
      </c>
      <c r="F12" s="2">
        <v>75508.6</v>
      </c>
      <c r="G12" s="2"/>
      <c r="H12" s="2"/>
    </row>
  </sheetData>
  <sheetProtection/>
  <mergeCells count="1">
    <mergeCell ref="A6:B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11"/>
  <sheetViews>
    <sheetView workbookViewId="0" topLeftCell="A1">
      <selection activeCell="J8" sqref="J8:K8"/>
    </sheetView>
  </sheetViews>
  <sheetFormatPr defaultColWidth="9.00390625" defaultRowHeight="14.25"/>
  <sheetData>
    <row r="1" spans="1:3" ht="31.5" customHeight="1">
      <c r="A1" s="6" t="s">
        <v>5</v>
      </c>
      <c r="B1" s="7" t="s">
        <v>197</v>
      </c>
      <c r="C1" s="6" t="s">
        <v>199</v>
      </c>
    </row>
    <row r="2" spans="1:3" ht="31.5" customHeight="1">
      <c r="A2" s="34" t="s">
        <v>218</v>
      </c>
      <c r="B2" s="34"/>
      <c r="C2" s="6">
        <v>28.83</v>
      </c>
    </row>
    <row r="3" spans="1:4" ht="45.75" customHeight="1">
      <c r="A3" s="11">
        <v>1</v>
      </c>
      <c r="B3" s="18" t="s">
        <v>205</v>
      </c>
      <c r="C3" s="35">
        <v>12.79</v>
      </c>
      <c r="D3" s="36" t="s">
        <v>219</v>
      </c>
    </row>
    <row r="4" spans="1:4" ht="39.75" customHeight="1">
      <c r="A4" s="11">
        <v>2</v>
      </c>
      <c r="B4" s="18" t="s">
        <v>207</v>
      </c>
      <c r="C4" s="37">
        <v>16.04</v>
      </c>
      <c r="D4" s="36" t="s">
        <v>219</v>
      </c>
    </row>
    <row r="5" spans="1:3" ht="18.75" customHeight="1">
      <c r="A5" s="34" t="s">
        <v>209</v>
      </c>
      <c r="B5" s="34"/>
      <c r="C5" s="38">
        <f>C6+C10+C11</f>
        <v>130.5</v>
      </c>
    </row>
    <row r="6" spans="1:3" ht="42" customHeight="1">
      <c r="A6" s="11" t="s">
        <v>18</v>
      </c>
      <c r="B6" s="11" t="s">
        <v>210</v>
      </c>
      <c r="C6" s="11">
        <v>96.95</v>
      </c>
    </row>
    <row r="7" spans="1:4" ht="42" customHeight="1">
      <c r="A7" s="11">
        <v>1</v>
      </c>
      <c r="B7" s="11" t="s">
        <v>212</v>
      </c>
      <c r="C7" s="11">
        <v>2.7335</v>
      </c>
      <c r="D7" s="36" t="s">
        <v>219</v>
      </c>
    </row>
    <row r="8" spans="1:6" ht="42" customHeight="1">
      <c r="A8" s="11">
        <v>2</v>
      </c>
      <c r="B8" s="11" t="s">
        <v>213</v>
      </c>
      <c r="C8" s="11">
        <v>3.2200000000000273</v>
      </c>
      <c r="D8" s="36" t="s">
        <v>220</v>
      </c>
      <c r="E8" s="39" t="s">
        <v>97</v>
      </c>
      <c r="F8" s="39" t="s">
        <v>221</v>
      </c>
    </row>
    <row r="9" spans="1:6" ht="42" customHeight="1">
      <c r="A9" s="11">
        <v>3</v>
      </c>
      <c r="B9" s="11" t="s">
        <v>97</v>
      </c>
      <c r="C9" s="11">
        <v>176</v>
      </c>
      <c r="D9" s="36" t="s">
        <v>219</v>
      </c>
      <c r="E9" s="39" t="s">
        <v>222</v>
      </c>
      <c r="F9" s="40"/>
    </row>
    <row r="10" spans="1:4" ht="56.25" customHeight="1">
      <c r="A10" s="11" t="s">
        <v>31</v>
      </c>
      <c r="B10" s="11" t="s">
        <v>214</v>
      </c>
      <c r="C10" s="11">
        <v>26</v>
      </c>
      <c r="D10" s="36" t="s">
        <v>219</v>
      </c>
    </row>
    <row r="11" spans="1:4" ht="42" customHeight="1">
      <c r="A11" s="11" t="s">
        <v>43</v>
      </c>
      <c r="B11" s="11" t="s">
        <v>216</v>
      </c>
      <c r="C11" s="11">
        <v>7.55</v>
      </c>
      <c r="D11" s="36" t="s">
        <v>219</v>
      </c>
    </row>
  </sheetData>
  <sheetProtection/>
  <mergeCells count="2">
    <mergeCell ref="A2:B2"/>
    <mergeCell ref="A5:B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淑  娟</cp:lastModifiedBy>
  <cp:lastPrinted>2020-07-03T00:09:57Z</cp:lastPrinted>
  <dcterms:created xsi:type="dcterms:W3CDTF">2016-04-19T06:26:06Z</dcterms:created>
  <dcterms:modified xsi:type="dcterms:W3CDTF">2020-07-09T06:58:09Z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