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<sst xmlns="http://schemas.openxmlformats.org/spreadsheetml/2006/main" count="152" uniqueCount="104">
  <si>
    <t>附件2</t>
  </si>
  <si>
    <t>2020年江门市专利扶持资金（第二批）安排计划明细表</t>
  </si>
  <si>
    <t>所在市区</t>
  </si>
  <si>
    <t>项目名称</t>
  </si>
  <si>
    <t>序号</t>
  </si>
  <si>
    <t>资助单位（专利权人）</t>
  </si>
  <si>
    <t>社会信用代码/身份证号码</t>
  </si>
  <si>
    <t>专利号</t>
  </si>
  <si>
    <t>扶持资金金额
（元）</t>
  </si>
  <si>
    <t>小计</t>
  </si>
  <si>
    <t>市本级财政承担金额</t>
  </si>
  <si>
    <t>县（区）级财政承担金额</t>
  </si>
  <si>
    <t>市直</t>
  </si>
  <si>
    <t>PCT专利申请资助</t>
  </si>
  <si>
    <t>五邑大学</t>
  </si>
  <si>
    <t>124407004561752477</t>
  </si>
  <si>
    <t>PCT/CN2019/105507</t>
  </si>
  <si>
    <t>PCT/CN2019/089536</t>
  </si>
  <si>
    <t>蓬江区</t>
  </si>
  <si>
    <t>专利保险资助</t>
  </si>
  <si>
    <t>广东道生科技股份有限公司</t>
  </si>
  <si>
    <t>91440700770160633G</t>
  </si>
  <si>
    <t>ZL201911325167.4</t>
  </si>
  <si>
    <t>专利维权资助</t>
  </si>
  <si>
    <t>邓云汉</t>
  </si>
  <si>
    <t>440701195604080670</t>
  </si>
  <si>
    <t>ZL201120451030.6</t>
  </si>
  <si>
    <t>江海区</t>
  </si>
  <si>
    <r>
      <t>PCT</t>
    </r>
    <r>
      <rPr>
        <sz val="10"/>
        <rFont val="宋体"/>
        <family val="0"/>
      </rPr>
      <t>专利申请资助</t>
    </r>
  </si>
  <si>
    <t>广东凯安生命技术有限公司</t>
  </si>
  <si>
    <t>91440700MA4UP7YC13</t>
  </si>
  <si>
    <t>PCT/CN2019/096707</t>
  </si>
  <si>
    <t>PCT/CN2019/097654</t>
  </si>
  <si>
    <t>江门市创艺电器有限公司</t>
  </si>
  <si>
    <t>914407047864774400</t>
  </si>
  <si>
    <t>PCT/CN2019/126600</t>
  </si>
  <si>
    <t>广东岩羊照明有限公司</t>
  </si>
  <si>
    <t>91440700MA4WYQ3D5T</t>
  </si>
  <si>
    <t>ZL201730553166.0</t>
  </si>
  <si>
    <t>江门市贝尔斯顿电器有限公司</t>
  </si>
  <si>
    <t>9144070467706441XP</t>
  </si>
  <si>
    <t>ZL201220204884.9</t>
  </si>
  <si>
    <t>国家优势单位嘉奖</t>
  </si>
  <si>
    <t>广东华辉煌光电科技有限公司</t>
  </si>
  <si>
    <t>914407045645105325</t>
  </si>
  <si>
    <t>——</t>
  </si>
  <si>
    <t>江门崇达电路技术有限公司</t>
  </si>
  <si>
    <t>914407045591115534</t>
  </si>
  <si>
    <t>量子高科（中国）生物股份有限公司</t>
  </si>
  <si>
    <t>9144070072115339X0</t>
  </si>
  <si>
    <t>新会区</t>
  </si>
  <si>
    <t>江门市保值久机电有限公司</t>
  </si>
  <si>
    <t>91440700766552984X</t>
  </si>
  <si>
    <t>ZL201911353635.9</t>
  </si>
  <si>
    <t>台山市</t>
  </si>
  <si>
    <r>
      <t>PCT</t>
    </r>
    <r>
      <rPr>
        <sz val="10"/>
        <rFont val="宋体"/>
        <family val="0"/>
      </rPr>
      <t>专利申请进入国家阶段授权资助</t>
    </r>
  </si>
  <si>
    <t>广东富华重工制造有限公司</t>
  </si>
  <si>
    <t>91440700666472768E</t>
  </si>
  <si>
    <t>2019101146</t>
  </si>
  <si>
    <t>广东绿岛风空气系统股份有限公司</t>
  </si>
  <si>
    <t>91440781694705530J</t>
  </si>
  <si>
    <t>台山市心华药用包装有限公司</t>
  </si>
  <si>
    <t>91440781730486348L</t>
  </si>
  <si>
    <t>开平市</t>
  </si>
  <si>
    <t>海鸿电气有限公司</t>
  </si>
  <si>
    <t>91440783707548387R</t>
  </si>
  <si>
    <t>MY171914A</t>
  </si>
  <si>
    <t>开平科联织带发展有限公司</t>
  </si>
  <si>
    <t>914407007462730996</t>
  </si>
  <si>
    <t>66332076581724</t>
  </si>
  <si>
    <t>广东德康化工实业有限公司</t>
  </si>
  <si>
    <t>91440783712225291Q</t>
  </si>
  <si>
    <t>ZL201911354725.X</t>
  </si>
  <si>
    <t>张凤群</t>
  </si>
  <si>
    <t>440724196310052825</t>
  </si>
  <si>
    <t>ZL201730085996.5</t>
  </si>
  <si>
    <t>周建兴</t>
  </si>
  <si>
    <t>130982198512232112</t>
  </si>
  <si>
    <t>ZL201830023338.8</t>
  </si>
  <si>
    <t>广东敞开电气有限公司</t>
  </si>
  <si>
    <t>91440783345479475J</t>
  </si>
  <si>
    <t>开平市瑞霖淋浴科技有限公司</t>
  </si>
  <si>
    <t>91440783789489578P</t>
  </si>
  <si>
    <t>鹤山市</t>
  </si>
  <si>
    <t>江门市鹏程头盔有限公司</t>
  </si>
  <si>
    <t>9144070076934075X4</t>
  </si>
  <si>
    <t>PCT/CN2019/113168</t>
  </si>
  <si>
    <t>鹤山市弘艺卫浴实业有限公司</t>
  </si>
  <si>
    <t>91440784570169983N</t>
  </si>
  <si>
    <t>ZL201620485017.5</t>
  </si>
  <si>
    <t>ZL201620485016.0</t>
  </si>
  <si>
    <t>许文艺</t>
  </si>
  <si>
    <t>350583197401084314</t>
  </si>
  <si>
    <t>ZL201330217128.X</t>
  </si>
  <si>
    <t>ZL201330217185.8</t>
  </si>
  <si>
    <t>黄清香</t>
  </si>
  <si>
    <t>350583197212232226</t>
  </si>
  <si>
    <t>ZL201130087673.2</t>
  </si>
  <si>
    <t>ZL201130087668.1</t>
  </si>
  <si>
    <t>恩平市</t>
  </si>
  <si>
    <t>江门锐磁能机电科技有限公司</t>
  </si>
  <si>
    <t>91440785MA51Q79C31</t>
  </si>
  <si>
    <t>PCT/CN2019/116469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</si>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</sst>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0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6"/>
      <name val="Arial"/>
      <family val="2"/>
    </font>
    <font>
      <sz val="14"/>
      <name val="方正小标宋简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2" borderId="0" applyProtection="0">
      <alignment vertical="center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3" borderId="0" applyProtection="0">
      <alignment vertical="center"/>
    </xf>
    <xf numFmtId="0" fontId="13" fillId="0" borderId="0" applyProtection="0">
      <alignment vertical="center"/>
    </xf>
    <xf numFmtId="42" fontId="1" fillId="0" borderId="0" applyFont="0" applyFill="0" applyBorder="0" applyAlignment="0" applyProtection="0"/>
    <xf numFmtId="0" fontId="11" fillId="4" borderId="0" applyProtection="0">
      <alignment vertical="center"/>
    </xf>
    <xf numFmtId="0" fontId="15" fillId="5" borderId="1" applyProtection="0">
      <alignment vertical="center"/>
    </xf>
    <xf numFmtId="0" fontId="11" fillId="6" borderId="0" applyProtection="0">
      <alignment vertical="center"/>
    </xf>
    <xf numFmtId="0" fontId="11" fillId="7" borderId="0" applyProtection="0">
      <alignment vertical="center"/>
    </xf>
    <xf numFmtId="0" fontId="10" fillId="8" borderId="0" applyProtection="0">
      <alignment vertical="center"/>
    </xf>
    <xf numFmtId="0" fontId="11" fillId="9" borderId="0" applyProtection="0">
      <alignment vertical="center"/>
    </xf>
    <xf numFmtId="0" fontId="10" fillId="10" borderId="0" applyProtection="0">
      <alignment vertical="center"/>
    </xf>
    <xf numFmtId="0" fontId="19" fillId="0" borderId="2" applyProtection="0">
      <alignment vertical="center"/>
    </xf>
    <xf numFmtId="0" fontId="11" fillId="5" borderId="0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4" fillId="3" borderId="0" applyProtection="0">
      <alignment vertical="center"/>
    </xf>
    <xf numFmtId="0" fontId="11" fillId="6" borderId="0" applyProtection="0">
      <alignment vertical="center"/>
    </xf>
    <xf numFmtId="0" fontId="11" fillId="7" borderId="0" applyProtection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8" fillId="0" borderId="3" applyProtection="0">
      <alignment vertical="center"/>
    </xf>
    <xf numFmtId="0" fontId="10" fillId="11" borderId="0" applyProtection="0">
      <alignment vertical="center"/>
    </xf>
    <xf numFmtId="0" fontId="20" fillId="0" borderId="0" applyProtection="0">
      <alignment vertical="center"/>
    </xf>
    <xf numFmtId="0" fontId="18" fillId="0" borderId="0" applyProtection="0">
      <alignment vertical="center"/>
    </xf>
    <xf numFmtId="0" fontId="10" fillId="3" borderId="0" applyProtection="0">
      <alignment vertical="center"/>
    </xf>
    <xf numFmtId="0" fontId="10" fillId="6" borderId="0" applyProtection="0">
      <alignment vertical="center"/>
    </xf>
    <xf numFmtId="0" fontId="17" fillId="12" borderId="4" applyProtection="0">
      <alignment vertical="center"/>
    </xf>
    <xf numFmtId="0" fontId="10" fillId="7" borderId="0" applyProtection="0">
      <alignment vertical="center"/>
    </xf>
    <xf numFmtId="0" fontId="10" fillId="11" borderId="0" applyProtection="0">
      <alignment vertical="center"/>
    </xf>
    <xf numFmtId="0" fontId="10" fillId="5" borderId="0" applyProtection="0">
      <alignment vertical="center"/>
    </xf>
    <xf numFmtId="0" fontId="23" fillId="0" borderId="5" applyProtection="0">
      <alignment vertical="center"/>
    </xf>
    <xf numFmtId="0" fontId="25" fillId="0" borderId="6" applyProtection="0">
      <alignment vertical="center"/>
    </xf>
    <xf numFmtId="0" fontId="16" fillId="6" borderId="0" applyProtection="0">
      <alignment vertical="center"/>
    </xf>
    <xf numFmtId="0" fontId="21" fillId="0" borderId="7" applyProtection="0">
      <alignment vertical="center"/>
    </xf>
    <xf numFmtId="0" fontId="12" fillId="12" borderId="1" applyProtection="0">
      <alignment vertical="center"/>
    </xf>
    <xf numFmtId="0" fontId="22" fillId="13" borderId="8" applyProtection="0">
      <alignment vertical="center"/>
    </xf>
    <xf numFmtId="0" fontId="24" fillId="0" borderId="0" applyProtection="0">
      <alignment vertical="center"/>
    </xf>
    <xf numFmtId="0" fontId="10" fillId="14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14" fillId="16" borderId="0" applyProtection="0">
      <alignment vertical="center"/>
    </xf>
    <xf numFmtId="0" fontId="0" fillId="17" borderId="9" applyProtection="0">
      <alignment vertical="center"/>
    </xf>
  </cellStyleXfs>
  <cellXfs count="3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workbookViewId="0" topLeftCell="A1">
      <selection activeCell="G11" sqref="G11"/>
    </sheetView>
  </sheetViews>
  <sheetFormatPr defaultColWidth="9.140625" defaultRowHeight="12.75" customHeight="1"/>
  <cols>
    <col min="1" max="2" width="9.140625" style="1" customWidth="1"/>
    <col min="3" max="3" width="5.7109375" style="1" customWidth="1"/>
    <col min="4" max="4" width="26.28125" style="1" customWidth="1"/>
    <col min="5" max="5" width="22.421875" style="1" customWidth="1"/>
    <col min="6" max="6" width="18.7109375" style="1" customWidth="1"/>
    <col min="7" max="7" width="15.28125" style="1" customWidth="1"/>
    <col min="8" max="8" width="11.8515625" style="1" customWidth="1"/>
    <col min="9" max="9" width="11.57421875" style="1" customWidth="1"/>
    <col min="10" max="16384" width="9.140625" style="1" customWidth="1"/>
  </cols>
  <sheetData>
    <row r="1" ht="21" customHeight="1">
      <c r="A1" s="2" t="s">
        <v>0</v>
      </c>
    </row>
    <row r="2" spans="1:9" ht="26.2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6.25" customHeight="1">
      <c r="A3" s="5"/>
    </row>
    <row r="4" spans="1:9" ht="33.7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/>
      <c r="I4" s="32"/>
    </row>
    <row r="5" spans="1:9" ht="45.75" customHeight="1">
      <c r="A5" s="8"/>
      <c r="B5" s="9"/>
      <c r="C5" s="9"/>
      <c r="D5" s="9"/>
      <c r="E5" s="9"/>
      <c r="F5" s="9"/>
      <c r="G5" s="9" t="s">
        <v>9</v>
      </c>
      <c r="H5" s="9" t="s">
        <v>10</v>
      </c>
      <c r="I5" s="33" t="s">
        <v>11</v>
      </c>
    </row>
    <row r="6" spans="1:9" ht="37.5" customHeight="1">
      <c r="A6" s="10" t="s">
        <v>12</v>
      </c>
      <c r="B6" s="10" t="s">
        <v>13</v>
      </c>
      <c r="C6" s="11">
        <v>1</v>
      </c>
      <c r="D6" s="12" t="s">
        <v>14</v>
      </c>
      <c r="E6" s="12" t="s">
        <v>15</v>
      </c>
      <c r="F6" s="12" t="s">
        <v>16</v>
      </c>
      <c r="G6" s="11">
        <v>10000</v>
      </c>
      <c r="H6" s="11">
        <v>10000</v>
      </c>
      <c r="I6" s="11">
        <v>0</v>
      </c>
    </row>
    <row r="7" spans="1:9" ht="25.5" customHeight="1">
      <c r="A7" s="13"/>
      <c r="B7" s="12"/>
      <c r="C7" s="14">
        <v>2</v>
      </c>
      <c r="D7" s="15" t="s">
        <v>14</v>
      </c>
      <c r="E7" s="15" t="s">
        <v>15</v>
      </c>
      <c r="F7" s="15" t="s">
        <v>17</v>
      </c>
      <c r="G7" s="14">
        <v>10000</v>
      </c>
      <c r="H7" s="14">
        <v>10000</v>
      </c>
      <c r="I7" s="14">
        <v>0</v>
      </c>
    </row>
    <row r="8" spans="1:9" ht="18" customHeight="1">
      <c r="A8" s="12"/>
      <c r="B8" s="14"/>
      <c r="C8" s="14"/>
      <c r="D8" s="15"/>
      <c r="E8" s="15"/>
      <c r="F8" s="14" t="s">
        <v>9</v>
      </c>
      <c r="G8" s="14">
        <v>20000</v>
      </c>
      <c r="H8" s="14">
        <v>20000</v>
      </c>
      <c r="I8" s="14">
        <v>0</v>
      </c>
    </row>
    <row r="9" spans="1:9" ht="37.5" customHeight="1">
      <c r="A9" s="16" t="s">
        <v>18</v>
      </c>
      <c r="B9" s="14" t="s">
        <v>19</v>
      </c>
      <c r="C9" s="15">
        <v>3</v>
      </c>
      <c r="D9" s="15" t="s">
        <v>20</v>
      </c>
      <c r="E9" s="15" t="s">
        <v>21</v>
      </c>
      <c r="F9" s="17" t="s">
        <v>22</v>
      </c>
      <c r="G9" s="15">
        <v>10000</v>
      </c>
      <c r="H9" s="15">
        <f aca="true" t="shared" si="0" ref="H9:H19">G9*0.3</f>
        <v>3000</v>
      </c>
      <c r="I9" s="15">
        <f aca="true" t="shared" si="1" ref="I9:I19">G9*0.7</f>
        <v>7000</v>
      </c>
    </row>
    <row r="10" spans="1:9" ht="37.5" customHeight="1">
      <c r="A10" s="10"/>
      <c r="B10" s="14" t="s">
        <v>23</v>
      </c>
      <c r="C10" s="15">
        <v>4</v>
      </c>
      <c r="D10" s="18" t="s">
        <v>24</v>
      </c>
      <c r="E10" s="19" t="s">
        <v>25</v>
      </c>
      <c r="F10" s="18" t="s">
        <v>26</v>
      </c>
      <c r="G10" s="15">
        <v>50000</v>
      </c>
      <c r="H10" s="15">
        <f t="shared" si="0"/>
        <v>15000</v>
      </c>
      <c r="I10" s="15">
        <f t="shared" si="1"/>
        <v>35000</v>
      </c>
    </row>
    <row r="11" spans="1:9" ht="15.75" customHeight="1">
      <c r="A11" s="12"/>
      <c r="B11" s="14"/>
      <c r="C11" s="15"/>
      <c r="D11" s="18"/>
      <c r="E11" s="20"/>
      <c r="F11" s="14" t="s">
        <v>9</v>
      </c>
      <c r="G11" s="15">
        <f aca="true" t="shared" si="2" ref="G11:I11">SUM(G9:G10)</f>
        <v>60000</v>
      </c>
      <c r="H11" s="15">
        <f t="shared" si="2"/>
        <v>18000</v>
      </c>
      <c r="I11" s="15">
        <f t="shared" si="2"/>
        <v>42000</v>
      </c>
    </row>
    <row r="12" spans="1:9" ht="33.75" customHeight="1">
      <c r="A12" s="16" t="s">
        <v>27</v>
      </c>
      <c r="B12" s="15" t="s">
        <v>28</v>
      </c>
      <c r="C12" s="15">
        <v>5</v>
      </c>
      <c r="D12" s="15" t="s">
        <v>29</v>
      </c>
      <c r="E12" s="15" t="s">
        <v>30</v>
      </c>
      <c r="F12" s="15" t="s">
        <v>31</v>
      </c>
      <c r="G12" s="15">
        <v>10000</v>
      </c>
      <c r="H12" s="15">
        <f t="shared" si="0"/>
        <v>3000</v>
      </c>
      <c r="I12" s="15">
        <f t="shared" si="1"/>
        <v>7000</v>
      </c>
    </row>
    <row r="13" spans="1:9" ht="33.75" customHeight="1">
      <c r="A13" s="10"/>
      <c r="B13" s="15"/>
      <c r="C13" s="15">
        <v>6</v>
      </c>
      <c r="D13" s="15" t="s">
        <v>29</v>
      </c>
      <c r="E13" s="15" t="s">
        <v>30</v>
      </c>
      <c r="F13" s="15" t="s">
        <v>32</v>
      </c>
      <c r="G13" s="15">
        <v>10000</v>
      </c>
      <c r="H13" s="15">
        <f t="shared" si="0"/>
        <v>3000</v>
      </c>
      <c r="I13" s="15">
        <f t="shared" si="1"/>
        <v>7000</v>
      </c>
    </row>
    <row r="14" spans="1:9" ht="33.75" customHeight="1">
      <c r="A14" s="10"/>
      <c r="B14" s="15"/>
      <c r="C14" s="15">
        <v>7</v>
      </c>
      <c r="D14" s="15" t="s">
        <v>33</v>
      </c>
      <c r="E14" s="15" t="s">
        <v>34</v>
      </c>
      <c r="F14" s="15" t="s">
        <v>35</v>
      </c>
      <c r="G14" s="15">
        <v>10000</v>
      </c>
      <c r="H14" s="15">
        <f t="shared" si="0"/>
        <v>3000</v>
      </c>
      <c r="I14" s="15">
        <f t="shared" si="1"/>
        <v>7000</v>
      </c>
    </row>
    <row r="15" spans="1:9" ht="33.75" customHeight="1">
      <c r="A15" s="10"/>
      <c r="B15" s="14" t="s">
        <v>23</v>
      </c>
      <c r="C15" s="15">
        <v>8</v>
      </c>
      <c r="D15" s="15" t="s">
        <v>36</v>
      </c>
      <c r="E15" s="15" t="s">
        <v>37</v>
      </c>
      <c r="F15" s="15" t="s">
        <v>38</v>
      </c>
      <c r="G15" s="15">
        <v>50000</v>
      </c>
      <c r="H15" s="15">
        <f t="shared" si="0"/>
        <v>15000</v>
      </c>
      <c r="I15" s="15">
        <f t="shared" si="1"/>
        <v>35000</v>
      </c>
    </row>
    <row r="16" spans="1:9" ht="33.75" customHeight="1">
      <c r="A16" s="10"/>
      <c r="B16" s="14"/>
      <c r="C16" s="15">
        <v>9</v>
      </c>
      <c r="D16" s="15" t="s">
        <v>39</v>
      </c>
      <c r="E16" s="15" t="s">
        <v>40</v>
      </c>
      <c r="F16" s="15" t="s">
        <v>41</v>
      </c>
      <c r="G16" s="15">
        <v>50000</v>
      </c>
      <c r="H16" s="15">
        <f t="shared" si="0"/>
        <v>15000</v>
      </c>
      <c r="I16" s="15">
        <f t="shared" si="1"/>
        <v>35000</v>
      </c>
    </row>
    <row r="17" spans="1:9" ht="33.75" customHeight="1">
      <c r="A17" s="10"/>
      <c r="B17" s="14" t="s">
        <v>42</v>
      </c>
      <c r="C17" s="15">
        <v>10</v>
      </c>
      <c r="D17" s="15" t="s">
        <v>43</v>
      </c>
      <c r="E17" s="15" t="s">
        <v>44</v>
      </c>
      <c r="F17" s="15" t="s">
        <v>45</v>
      </c>
      <c r="G17" s="15">
        <v>100000</v>
      </c>
      <c r="H17" s="15">
        <f t="shared" si="0"/>
        <v>30000</v>
      </c>
      <c r="I17" s="15">
        <f t="shared" si="1"/>
        <v>70000</v>
      </c>
    </row>
    <row r="18" spans="1:9" ht="33.75" customHeight="1">
      <c r="A18" s="10"/>
      <c r="B18" s="14"/>
      <c r="C18" s="15">
        <v>11</v>
      </c>
      <c r="D18" s="15" t="s">
        <v>46</v>
      </c>
      <c r="E18" s="15" t="s">
        <v>47</v>
      </c>
      <c r="F18" s="15" t="s">
        <v>45</v>
      </c>
      <c r="G18" s="15">
        <v>100000</v>
      </c>
      <c r="H18" s="15">
        <f t="shared" si="0"/>
        <v>30000</v>
      </c>
      <c r="I18" s="15">
        <f t="shared" si="1"/>
        <v>70000</v>
      </c>
    </row>
    <row r="19" spans="1:9" ht="37.5" customHeight="1">
      <c r="A19" s="10"/>
      <c r="B19" s="14"/>
      <c r="C19" s="15">
        <v>12</v>
      </c>
      <c r="D19" s="15" t="s">
        <v>48</v>
      </c>
      <c r="E19" s="15" t="s">
        <v>49</v>
      </c>
      <c r="F19" s="15" t="s">
        <v>45</v>
      </c>
      <c r="G19" s="15">
        <v>100000</v>
      </c>
      <c r="H19" s="15">
        <f t="shared" si="0"/>
        <v>30000</v>
      </c>
      <c r="I19" s="15">
        <f t="shared" si="1"/>
        <v>70000</v>
      </c>
    </row>
    <row r="20" spans="1:9" ht="15.75" customHeight="1">
      <c r="A20" s="12"/>
      <c r="B20" s="14"/>
      <c r="C20" s="15"/>
      <c r="D20" s="15"/>
      <c r="E20" s="15"/>
      <c r="F20" s="14" t="s">
        <v>9</v>
      </c>
      <c r="G20" s="15">
        <f aca="true" t="shared" si="3" ref="G20:I20">SUM(G12:G19)</f>
        <v>430000</v>
      </c>
      <c r="H20" s="15">
        <f t="shared" si="3"/>
        <v>129000</v>
      </c>
      <c r="I20" s="15">
        <f t="shared" si="3"/>
        <v>301000</v>
      </c>
    </row>
    <row r="21" spans="1:9" ht="37.5" customHeight="1">
      <c r="A21" s="16" t="s">
        <v>50</v>
      </c>
      <c r="B21" s="14" t="s">
        <v>19</v>
      </c>
      <c r="C21" s="15">
        <v>13</v>
      </c>
      <c r="D21" s="15" t="s">
        <v>51</v>
      </c>
      <c r="E21" s="15" t="s">
        <v>52</v>
      </c>
      <c r="F21" s="17" t="s">
        <v>53</v>
      </c>
      <c r="G21" s="15">
        <v>11175</v>
      </c>
      <c r="H21" s="15">
        <f>G21*0.3</f>
        <v>3352.5</v>
      </c>
      <c r="I21" s="15">
        <f>G21*0.7</f>
        <v>7822.499999999999</v>
      </c>
    </row>
    <row r="22" spans="1:9" ht="12.75" customHeight="1">
      <c r="A22" s="12"/>
      <c r="B22" s="14"/>
      <c r="C22" s="15"/>
      <c r="D22" s="15"/>
      <c r="E22" s="15"/>
      <c r="F22" s="14"/>
      <c r="G22" s="15">
        <v>11175</v>
      </c>
      <c r="H22" s="15">
        <f>G22*0.3</f>
        <v>3352.5</v>
      </c>
      <c r="I22" s="15">
        <f>G22*0.7</f>
        <v>7822.499999999999</v>
      </c>
    </row>
    <row r="23" spans="1:9" ht="55.5" customHeight="1">
      <c r="A23" s="16" t="s">
        <v>54</v>
      </c>
      <c r="B23" s="15" t="s">
        <v>55</v>
      </c>
      <c r="C23" s="15">
        <v>14</v>
      </c>
      <c r="D23" s="15" t="s">
        <v>56</v>
      </c>
      <c r="E23" s="15" t="s">
        <v>57</v>
      </c>
      <c r="F23" s="15" t="s">
        <v>58</v>
      </c>
      <c r="G23" s="15">
        <v>20000</v>
      </c>
      <c r="H23" s="15">
        <f aca="true" t="shared" si="4" ref="H23:H25">G23*0.5</f>
        <v>10000</v>
      </c>
      <c r="I23" s="15">
        <f aca="true" t="shared" si="5" ref="I23:I25">G23*0.5</f>
        <v>10000</v>
      </c>
    </row>
    <row r="24" spans="1:9" ht="37.5" customHeight="1">
      <c r="A24" s="10"/>
      <c r="B24" s="14" t="s">
        <v>42</v>
      </c>
      <c r="C24" s="15">
        <v>15</v>
      </c>
      <c r="D24" s="15" t="s">
        <v>59</v>
      </c>
      <c r="E24" s="15" t="s">
        <v>60</v>
      </c>
      <c r="F24" s="15" t="s">
        <v>45</v>
      </c>
      <c r="G24" s="15">
        <v>100000</v>
      </c>
      <c r="H24" s="15">
        <f t="shared" si="4"/>
        <v>50000</v>
      </c>
      <c r="I24" s="15">
        <f t="shared" si="5"/>
        <v>50000</v>
      </c>
    </row>
    <row r="25" spans="1:9" ht="37.5" customHeight="1">
      <c r="A25" s="10"/>
      <c r="B25" s="14"/>
      <c r="C25" s="15">
        <v>16</v>
      </c>
      <c r="D25" s="15" t="s">
        <v>61</v>
      </c>
      <c r="E25" s="15" t="s">
        <v>62</v>
      </c>
      <c r="F25" s="15" t="s">
        <v>45</v>
      </c>
      <c r="G25" s="15">
        <v>100000</v>
      </c>
      <c r="H25" s="15">
        <f t="shared" si="4"/>
        <v>50000</v>
      </c>
      <c r="I25" s="15">
        <f t="shared" si="5"/>
        <v>50000</v>
      </c>
    </row>
    <row r="26" spans="1:9" ht="16.5" customHeight="1">
      <c r="A26" s="12"/>
      <c r="B26" s="14"/>
      <c r="C26" s="15"/>
      <c r="D26" s="15"/>
      <c r="E26" s="15"/>
      <c r="F26" s="14" t="s">
        <v>9</v>
      </c>
      <c r="G26" s="15">
        <f aca="true" t="shared" si="6" ref="G26:I26">SUM(G23:G25)</f>
        <v>220000</v>
      </c>
      <c r="H26" s="15">
        <f t="shared" si="6"/>
        <v>110000</v>
      </c>
      <c r="I26" s="15">
        <f t="shared" si="6"/>
        <v>110000</v>
      </c>
    </row>
    <row r="27" spans="1:9" ht="37.5" customHeight="1">
      <c r="A27" s="21" t="s">
        <v>63</v>
      </c>
      <c r="B27" s="22" t="s">
        <v>55</v>
      </c>
      <c r="C27" s="22">
        <v>17</v>
      </c>
      <c r="D27" s="22" t="s">
        <v>64</v>
      </c>
      <c r="E27" s="22" t="s">
        <v>65</v>
      </c>
      <c r="F27" s="22" t="s">
        <v>66</v>
      </c>
      <c r="G27" s="15">
        <v>20000</v>
      </c>
      <c r="H27" s="15">
        <f aca="true" t="shared" si="7" ref="H27:H33">G27*0.5</f>
        <v>10000</v>
      </c>
      <c r="I27" s="15">
        <f aca="true" t="shared" si="8" ref="I27:I33">G27*0.5</f>
        <v>10000</v>
      </c>
    </row>
    <row r="28" spans="1:9" ht="37.5" customHeight="1">
      <c r="A28" s="23"/>
      <c r="B28" s="22"/>
      <c r="C28" s="22">
        <v>18</v>
      </c>
      <c r="D28" s="22" t="s">
        <v>67</v>
      </c>
      <c r="E28" s="24" t="s">
        <v>68</v>
      </c>
      <c r="F28" s="24" t="s">
        <v>69</v>
      </c>
      <c r="G28" s="15">
        <v>60000</v>
      </c>
      <c r="H28" s="15">
        <f t="shared" si="7"/>
        <v>30000</v>
      </c>
      <c r="I28" s="15">
        <f t="shared" si="8"/>
        <v>30000</v>
      </c>
    </row>
    <row r="29" spans="1:9" ht="37.5" customHeight="1">
      <c r="A29" s="23"/>
      <c r="B29" s="25" t="s">
        <v>19</v>
      </c>
      <c r="C29" s="22">
        <v>19</v>
      </c>
      <c r="D29" s="22" t="s">
        <v>70</v>
      </c>
      <c r="E29" s="24" t="s">
        <v>71</v>
      </c>
      <c r="F29" s="24" t="s">
        <v>72</v>
      </c>
      <c r="G29" s="15">
        <v>10000</v>
      </c>
      <c r="H29" s="15">
        <f t="shared" si="7"/>
        <v>5000</v>
      </c>
      <c r="I29" s="15">
        <f t="shared" si="8"/>
        <v>5000</v>
      </c>
    </row>
    <row r="30" spans="1:9" ht="37.5" customHeight="1">
      <c r="A30" s="23"/>
      <c r="B30" s="25" t="s">
        <v>23</v>
      </c>
      <c r="C30" s="22">
        <v>20</v>
      </c>
      <c r="D30" s="26" t="s">
        <v>73</v>
      </c>
      <c r="E30" s="24" t="s">
        <v>74</v>
      </c>
      <c r="F30" s="24" t="s">
        <v>75</v>
      </c>
      <c r="G30" s="15">
        <v>50000</v>
      </c>
      <c r="H30" s="15">
        <f t="shared" si="7"/>
        <v>25000</v>
      </c>
      <c r="I30" s="15">
        <f t="shared" si="8"/>
        <v>25000</v>
      </c>
    </row>
    <row r="31" spans="1:9" ht="37.5" customHeight="1">
      <c r="A31" s="23"/>
      <c r="B31" s="25"/>
      <c r="C31" s="22">
        <v>21</v>
      </c>
      <c r="D31" s="26" t="s">
        <v>76</v>
      </c>
      <c r="E31" s="24" t="s">
        <v>77</v>
      </c>
      <c r="F31" s="24" t="s">
        <v>78</v>
      </c>
      <c r="G31" s="15">
        <v>50000</v>
      </c>
      <c r="H31" s="15">
        <f t="shared" si="7"/>
        <v>25000</v>
      </c>
      <c r="I31" s="15">
        <f t="shared" si="8"/>
        <v>25000</v>
      </c>
    </row>
    <row r="32" spans="1:9" ht="37.5" customHeight="1">
      <c r="A32" s="23"/>
      <c r="B32" s="25" t="s">
        <v>42</v>
      </c>
      <c r="C32" s="22">
        <v>22</v>
      </c>
      <c r="D32" s="22" t="s">
        <v>79</v>
      </c>
      <c r="E32" s="27" t="s">
        <v>80</v>
      </c>
      <c r="F32" s="27" t="s">
        <v>45</v>
      </c>
      <c r="G32" s="15">
        <v>100000</v>
      </c>
      <c r="H32" s="15">
        <f t="shared" si="7"/>
        <v>50000</v>
      </c>
      <c r="I32" s="15">
        <f t="shared" si="8"/>
        <v>50000</v>
      </c>
    </row>
    <row r="33" spans="1:9" ht="37.5" customHeight="1">
      <c r="A33" s="23"/>
      <c r="B33" s="25"/>
      <c r="C33" s="22">
        <v>23</v>
      </c>
      <c r="D33" s="22" t="s">
        <v>81</v>
      </c>
      <c r="E33" s="22" t="s">
        <v>82</v>
      </c>
      <c r="F33" s="22" t="s">
        <v>45</v>
      </c>
      <c r="G33" s="15">
        <v>100000</v>
      </c>
      <c r="H33" s="15">
        <f t="shared" si="7"/>
        <v>50000</v>
      </c>
      <c r="I33" s="15">
        <f t="shared" si="8"/>
        <v>50000</v>
      </c>
    </row>
    <row r="34" spans="1:9" ht="15.75" customHeight="1">
      <c r="A34" s="28"/>
      <c r="B34" s="25"/>
      <c r="C34" s="22"/>
      <c r="D34" s="22"/>
      <c r="E34" s="22"/>
      <c r="F34" s="25" t="s">
        <v>9</v>
      </c>
      <c r="G34" s="15">
        <f aca="true" t="shared" si="9" ref="G34:I34">SUM(G27:G33)</f>
        <v>390000</v>
      </c>
      <c r="H34" s="15">
        <f t="shared" si="9"/>
        <v>195000</v>
      </c>
      <c r="I34" s="15">
        <f t="shared" si="9"/>
        <v>195000</v>
      </c>
    </row>
    <row r="35" spans="1:9" ht="37.5" customHeight="1">
      <c r="A35" s="21" t="s">
        <v>83</v>
      </c>
      <c r="B35" s="22" t="s">
        <v>28</v>
      </c>
      <c r="C35" s="22">
        <v>24</v>
      </c>
      <c r="D35" s="22" t="s">
        <v>84</v>
      </c>
      <c r="E35" s="22" t="s">
        <v>85</v>
      </c>
      <c r="F35" s="22" t="s">
        <v>86</v>
      </c>
      <c r="G35" s="15">
        <v>10000</v>
      </c>
      <c r="H35" s="15">
        <f aca="true" t="shared" si="10" ref="H35:H46">G35*0.3</f>
        <v>3000</v>
      </c>
      <c r="I35" s="15">
        <f aca="true" t="shared" si="11" ref="I35:I46">G35*0.7</f>
        <v>7000</v>
      </c>
    </row>
    <row r="36" spans="1:9" ht="37.5" customHeight="1">
      <c r="A36" s="23"/>
      <c r="B36" s="25" t="s">
        <v>23</v>
      </c>
      <c r="C36" s="22">
        <v>25</v>
      </c>
      <c r="D36" s="22" t="s">
        <v>87</v>
      </c>
      <c r="E36" s="22" t="s">
        <v>88</v>
      </c>
      <c r="F36" s="22" t="s">
        <v>89</v>
      </c>
      <c r="G36" s="15">
        <v>50000</v>
      </c>
      <c r="H36" s="15">
        <f t="shared" si="10"/>
        <v>15000</v>
      </c>
      <c r="I36" s="15">
        <f t="shared" si="11"/>
        <v>35000</v>
      </c>
    </row>
    <row r="37" spans="1:9" ht="37.5" customHeight="1">
      <c r="A37" s="23"/>
      <c r="B37" s="25"/>
      <c r="C37" s="22">
        <v>26</v>
      </c>
      <c r="D37" s="22" t="s">
        <v>87</v>
      </c>
      <c r="E37" s="22" t="s">
        <v>88</v>
      </c>
      <c r="F37" s="22" t="s">
        <v>90</v>
      </c>
      <c r="G37" s="15">
        <v>50000</v>
      </c>
      <c r="H37" s="15">
        <f t="shared" si="10"/>
        <v>15000</v>
      </c>
      <c r="I37" s="15">
        <f t="shared" si="11"/>
        <v>35000</v>
      </c>
    </row>
    <row r="38" spans="1:9" ht="37.5" customHeight="1">
      <c r="A38" s="23"/>
      <c r="B38" s="25"/>
      <c r="C38" s="22">
        <v>27</v>
      </c>
      <c r="D38" s="22" t="s">
        <v>87</v>
      </c>
      <c r="E38" s="22" t="s">
        <v>88</v>
      </c>
      <c r="F38" s="22" t="s">
        <v>90</v>
      </c>
      <c r="G38" s="15">
        <v>50000</v>
      </c>
      <c r="H38" s="15">
        <f t="shared" si="10"/>
        <v>15000</v>
      </c>
      <c r="I38" s="15">
        <f t="shared" si="11"/>
        <v>35000</v>
      </c>
    </row>
    <row r="39" spans="1:9" ht="37.5" customHeight="1">
      <c r="A39" s="23"/>
      <c r="B39" s="25"/>
      <c r="C39" s="22">
        <v>28</v>
      </c>
      <c r="D39" s="22" t="s">
        <v>87</v>
      </c>
      <c r="E39" s="22" t="s">
        <v>88</v>
      </c>
      <c r="F39" s="22" t="s">
        <v>89</v>
      </c>
      <c r="G39" s="15">
        <v>50000</v>
      </c>
      <c r="H39" s="15">
        <f t="shared" si="10"/>
        <v>15000</v>
      </c>
      <c r="I39" s="15">
        <f t="shared" si="11"/>
        <v>35000</v>
      </c>
    </row>
    <row r="40" spans="1:9" ht="37.5" customHeight="1">
      <c r="A40" s="23"/>
      <c r="B40" s="25"/>
      <c r="C40" s="22">
        <v>29</v>
      </c>
      <c r="D40" s="26" t="s">
        <v>91</v>
      </c>
      <c r="E40" s="29" t="s">
        <v>92</v>
      </c>
      <c r="F40" s="26" t="s">
        <v>93</v>
      </c>
      <c r="G40" s="15">
        <v>50000</v>
      </c>
      <c r="H40" s="15">
        <f t="shared" si="10"/>
        <v>15000</v>
      </c>
      <c r="I40" s="15">
        <f t="shared" si="11"/>
        <v>35000</v>
      </c>
    </row>
    <row r="41" spans="1:9" ht="37.5" customHeight="1">
      <c r="A41" s="23"/>
      <c r="B41" s="25"/>
      <c r="C41" s="22">
        <v>30</v>
      </c>
      <c r="D41" s="26" t="s">
        <v>91</v>
      </c>
      <c r="E41" s="29" t="s">
        <v>92</v>
      </c>
      <c r="F41" s="26" t="s">
        <v>93</v>
      </c>
      <c r="G41" s="15">
        <v>50000</v>
      </c>
      <c r="H41" s="15">
        <f t="shared" si="10"/>
        <v>15000</v>
      </c>
      <c r="I41" s="15">
        <f t="shared" si="11"/>
        <v>35000</v>
      </c>
    </row>
    <row r="42" spans="1:9" ht="37.5" customHeight="1">
      <c r="A42" s="23"/>
      <c r="B42" s="25"/>
      <c r="C42" s="22">
        <v>31</v>
      </c>
      <c r="D42" s="26" t="s">
        <v>91</v>
      </c>
      <c r="E42" s="29" t="s">
        <v>92</v>
      </c>
      <c r="F42" s="26" t="s">
        <v>94</v>
      </c>
      <c r="G42" s="15">
        <v>50000</v>
      </c>
      <c r="H42" s="15">
        <f t="shared" si="10"/>
        <v>15000</v>
      </c>
      <c r="I42" s="15">
        <f t="shared" si="11"/>
        <v>35000</v>
      </c>
    </row>
    <row r="43" spans="1:9" ht="37.5" customHeight="1">
      <c r="A43" s="23"/>
      <c r="B43" s="25"/>
      <c r="C43" s="22">
        <v>32</v>
      </c>
      <c r="D43" s="26" t="s">
        <v>91</v>
      </c>
      <c r="E43" s="29" t="s">
        <v>92</v>
      </c>
      <c r="F43" s="26" t="s">
        <v>93</v>
      </c>
      <c r="G43" s="15">
        <v>50000</v>
      </c>
      <c r="H43" s="15">
        <f t="shared" si="10"/>
        <v>15000</v>
      </c>
      <c r="I43" s="15">
        <f t="shared" si="11"/>
        <v>35000</v>
      </c>
    </row>
    <row r="44" spans="1:9" ht="37.5" customHeight="1">
      <c r="A44" s="23"/>
      <c r="B44" s="25"/>
      <c r="C44" s="22">
        <v>33</v>
      </c>
      <c r="D44" s="30" t="s">
        <v>91</v>
      </c>
      <c r="E44" s="29" t="s">
        <v>92</v>
      </c>
      <c r="F44" s="26" t="s">
        <v>93</v>
      </c>
      <c r="G44" s="15">
        <v>50000</v>
      </c>
      <c r="H44" s="15">
        <f t="shared" si="10"/>
        <v>15000</v>
      </c>
      <c r="I44" s="15">
        <f t="shared" si="11"/>
        <v>35000</v>
      </c>
    </row>
    <row r="45" spans="1:9" ht="37.5" customHeight="1">
      <c r="A45" s="23"/>
      <c r="B45" s="25"/>
      <c r="C45" s="22">
        <v>34</v>
      </c>
      <c r="D45" s="26" t="s">
        <v>95</v>
      </c>
      <c r="E45" s="29" t="s">
        <v>96</v>
      </c>
      <c r="F45" s="26" t="s">
        <v>97</v>
      </c>
      <c r="G45" s="15">
        <v>50000</v>
      </c>
      <c r="H45" s="15">
        <f t="shared" si="10"/>
        <v>15000</v>
      </c>
      <c r="I45" s="15">
        <f t="shared" si="11"/>
        <v>35000</v>
      </c>
    </row>
    <row r="46" spans="1:9" ht="37.5" customHeight="1">
      <c r="A46" s="23"/>
      <c r="B46" s="25"/>
      <c r="C46" s="22">
        <v>35</v>
      </c>
      <c r="D46" s="26" t="s">
        <v>95</v>
      </c>
      <c r="E46" s="29" t="s">
        <v>96</v>
      </c>
      <c r="F46" s="26" t="s">
        <v>98</v>
      </c>
      <c r="G46" s="15">
        <v>50000</v>
      </c>
      <c r="H46" s="15">
        <f t="shared" si="10"/>
        <v>15000</v>
      </c>
      <c r="I46" s="15">
        <f t="shared" si="11"/>
        <v>35000</v>
      </c>
    </row>
    <row r="47" spans="1:9" ht="15.75" customHeight="1">
      <c r="A47" s="28"/>
      <c r="B47" s="25"/>
      <c r="C47" s="22"/>
      <c r="D47" s="26"/>
      <c r="E47" s="31"/>
      <c r="F47" s="25" t="s">
        <v>9</v>
      </c>
      <c r="G47" s="15">
        <f aca="true" t="shared" si="12" ref="G47:I47">SUM(G35:G46)</f>
        <v>560000</v>
      </c>
      <c r="H47" s="15">
        <f t="shared" si="12"/>
        <v>168000</v>
      </c>
      <c r="I47" s="15">
        <f t="shared" si="12"/>
        <v>392000</v>
      </c>
    </row>
    <row r="48" spans="1:9" ht="37.5" customHeight="1">
      <c r="A48" s="21" t="s">
        <v>99</v>
      </c>
      <c r="B48" s="22" t="s">
        <v>28</v>
      </c>
      <c r="C48" s="22">
        <v>36</v>
      </c>
      <c r="D48" s="22" t="s">
        <v>100</v>
      </c>
      <c r="E48" s="22" t="s">
        <v>101</v>
      </c>
      <c r="F48" s="22" t="s">
        <v>102</v>
      </c>
      <c r="G48" s="15">
        <v>10000</v>
      </c>
      <c r="H48" s="15">
        <f>G48*0.5</f>
        <v>5000</v>
      </c>
      <c r="I48" s="15">
        <f>G48*0.5</f>
        <v>5000</v>
      </c>
    </row>
    <row r="49" spans="1:9" ht="15" customHeight="1">
      <c r="A49" s="28"/>
      <c r="B49" s="22"/>
      <c r="C49" s="22"/>
      <c r="D49" s="22"/>
      <c r="E49" s="22"/>
      <c r="F49" s="25" t="s">
        <v>9</v>
      </c>
      <c r="G49" s="15">
        <v>10000</v>
      </c>
      <c r="H49" s="15">
        <f>G49*0.5</f>
        <v>5000</v>
      </c>
      <c r="I49" s="15">
        <f>G49*0.5</f>
        <v>5000</v>
      </c>
    </row>
    <row r="50" spans="1:9" ht="31.5" customHeight="1">
      <c r="A50" s="25" t="s">
        <v>103</v>
      </c>
      <c r="B50" s="22"/>
      <c r="C50" s="22"/>
      <c r="D50" s="22"/>
      <c r="E50" s="22"/>
      <c r="F50" s="22"/>
      <c r="G50" s="15">
        <f aca="true" t="shared" si="13" ref="G50:I50">SUM(G6:G49)/2</f>
        <v>1701175</v>
      </c>
      <c r="H50" s="15">
        <f t="shared" si="13"/>
        <v>648352.5</v>
      </c>
      <c r="I50" s="15">
        <f t="shared" si="13"/>
        <v>1052822.5</v>
      </c>
    </row>
  </sheetData>
  <sheetProtection/>
  <mergeCells count="26">
    <mergeCell ref="A2:I2"/>
    <mergeCell ref="G4:I4"/>
    <mergeCell ref="A50:F50"/>
    <mergeCell ref="A4:A5"/>
    <mergeCell ref="A6:A8"/>
    <mergeCell ref="A9:A11"/>
    <mergeCell ref="A12:A20"/>
    <mergeCell ref="A21:A22"/>
    <mergeCell ref="A23:A26"/>
    <mergeCell ref="A27:A34"/>
    <mergeCell ref="A35:A47"/>
    <mergeCell ref="A48:A49"/>
    <mergeCell ref="B4:B5"/>
    <mergeCell ref="B6:B7"/>
    <mergeCell ref="B12:B14"/>
    <mergeCell ref="B15:B16"/>
    <mergeCell ref="B17:B19"/>
    <mergeCell ref="B24:B25"/>
    <mergeCell ref="B27:B28"/>
    <mergeCell ref="B30:B31"/>
    <mergeCell ref="B32:B33"/>
    <mergeCell ref="B36:B46"/>
    <mergeCell ref="C4:C5"/>
    <mergeCell ref="D4:D5"/>
    <mergeCell ref="E4:E5"/>
    <mergeCell ref="F4:F5"/>
  </mergeCells>
  <printOptions/>
  <pageMargins left="0.7513888888888889" right="0.7513888888888889" top="0.9048611111111111" bottom="0.8263888888888888" header="0.5" footer="0.5"/>
  <pageSetup fitToHeight="0" fitToWidth="1"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28125" defaultRowHeight="12.7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28125" defaultRowHeight="12.7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Automated Report Generator Example</dc:creator>
  <cp:keywords/>
  <dc:description/>
  <cp:lastModifiedBy>冯景榆</cp:lastModifiedBy>
  <cp:lastPrinted>2020-05-13T09:38:47Z</cp:lastPrinted>
  <dcterms:created xsi:type="dcterms:W3CDTF">2020-05-08T18:14:10Z</dcterms:created>
  <dcterms:modified xsi:type="dcterms:W3CDTF">2020-05-25T07:45:28Z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