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9" firstSheet="13" activeTab="13"/>
  </bookViews>
  <sheets>
    <sheet name="Sheet1" sheetId="1" r:id="rId1"/>
    <sheet name="jcsj" sheetId="2" state="hidden" r:id="rId2"/>
    <sheet name="ksdm" sheetId="3" state="hidden" r:id="rId3"/>
    <sheet name="pwsj" sheetId="4" state="hidden" r:id="rId4"/>
    <sheet name="public" sheetId="5" state="hidden" r:id="rId5"/>
    <sheet name="art" sheetId="6" state="hidden" r:id="rId6"/>
    <sheet name="pe" sheetId="7" state="hidden" r:id="rId7"/>
    <sheet name="music" sheetId="8" state="hidden" r:id="rId8"/>
    <sheet name="英语" sheetId="9" state="hidden" r:id="rId9"/>
    <sheet name="数学" sheetId="10" state="hidden" r:id="rId10"/>
    <sheet name="音乐" sheetId="11" state="hidden" r:id="rId11"/>
    <sheet name="美术" sheetId="12" state="hidden" r:id="rId12"/>
    <sheet name="repcarT (2)" sheetId="13" state="hidden" r:id="rId13"/>
    <sheet name="Sheet2" sheetId="14" r:id="rId14"/>
  </sheets>
  <externalReferences>
    <externalReference r:id="rId17"/>
  </externalReferences>
  <definedNames>
    <definedName name="kgm">'pwsj'!$B$2:$B$12</definedName>
    <definedName name="km" localSheetId="7">#REF!</definedName>
    <definedName name="ksz">#REF!</definedName>
    <definedName name="_xlnm.Print_Area" localSheetId="4">'public'!$A$1:$I$24</definedName>
    <definedName name="sc">'pwsj'!$B$5:$B$7</definedName>
    <definedName name="sck">#REF!</definedName>
    <definedName name="zhk">#REF!</definedName>
    <definedName name="_xlnm.Print_Titles" localSheetId="13">'Sheet2'!$3:$3</definedName>
    <definedName name="_xlnm._FilterDatabase" localSheetId="13" hidden="1">'Sheet2'!$A$3:$J$5</definedName>
  </definedNames>
  <calcPr fullCalcOnLoad="1"/>
</workbook>
</file>

<file path=xl/sharedStrings.xml><?xml version="1.0" encoding="utf-8"?>
<sst xmlns="http://schemas.openxmlformats.org/spreadsheetml/2006/main" count="753" uniqueCount="485">
  <si>
    <t>操作员</t>
  </si>
  <si>
    <t>登录密码</t>
  </si>
  <si>
    <t>当前用户</t>
  </si>
  <si>
    <t>管理员</t>
  </si>
  <si>
    <t>admin</t>
  </si>
  <si>
    <t>操作员1</t>
  </si>
  <si>
    <t>(一）</t>
  </si>
  <si>
    <t>操作员2</t>
  </si>
  <si>
    <t>(二）</t>
  </si>
  <si>
    <t>操作员3</t>
  </si>
  <si>
    <t>(三）</t>
  </si>
  <si>
    <t>操作员4</t>
  </si>
  <si>
    <t>(四）</t>
  </si>
  <si>
    <t>操作员5</t>
  </si>
  <si>
    <t>(五）</t>
  </si>
  <si>
    <t>操作员6</t>
  </si>
  <si>
    <t>(六）</t>
  </si>
  <si>
    <t>操作员7</t>
  </si>
  <si>
    <t>(七）</t>
  </si>
  <si>
    <t>操作员8</t>
  </si>
  <si>
    <t>(八）</t>
  </si>
  <si>
    <t>操作员9</t>
  </si>
  <si>
    <t>(九）</t>
  </si>
  <si>
    <t>操作员10</t>
  </si>
  <si>
    <t>(十）</t>
  </si>
  <si>
    <t>准考证号</t>
  </si>
  <si>
    <t>姓名</t>
  </si>
  <si>
    <t>身份证号码</t>
  </si>
  <si>
    <t>性别</t>
  </si>
  <si>
    <t>职位</t>
  </si>
  <si>
    <t>职位代码</t>
  </si>
  <si>
    <t>笔试成绩</t>
  </si>
  <si>
    <t>名次</t>
  </si>
  <si>
    <t>备注</t>
  </si>
  <si>
    <t>面试成绩</t>
  </si>
  <si>
    <t>实操成绩</t>
  </si>
  <si>
    <t>体检情况</t>
  </si>
  <si>
    <t>801080100616</t>
  </si>
  <si>
    <t>肖彩玲</t>
  </si>
  <si>
    <t>440923199205146342</t>
  </si>
  <si>
    <t>女</t>
  </si>
  <si>
    <t>幼儿园教师</t>
  </si>
  <si>
    <t>201906</t>
  </si>
  <si>
    <t>89.34</t>
  </si>
  <si>
    <t>1</t>
  </si>
  <si>
    <t>801080100903</t>
  </si>
  <si>
    <t>李景寿</t>
  </si>
  <si>
    <t>440982198910181659</t>
  </si>
  <si>
    <t>男</t>
  </si>
  <si>
    <t>89.03</t>
  </si>
  <si>
    <t>2</t>
  </si>
  <si>
    <t>801080100428</t>
  </si>
  <si>
    <t>吴秀珍</t>
  </si>
  <si>
    <t>440921198712182922</t>
  </si>
  <si>
    <t>83.87</t>
  </si>
  <si>
    <t>3</t>
  </si>
  <si>
    <t>801080100230</t>
  </si>
  <si>
    <t>周雅</t>
  </si>
  <si>
    <t>441781199602152248</t>
  </si>
  <si>
    <t>82.18</t>
  </si>
  <si>
    <t>4</t>
  </si>
  <si>
    <t>801080101113</t>
  </si>
  <si>
    <t>杨伟娥</t>
  </si>
  <si>
    <t>440923198812182965</t>
  </si>
  <si>
    <t>81.87</t>
  </si>
  <si>
    <t>5</t>
  </si>
  <si>
    <t>801080100510</t>
  </si>
  <si>
    <t>林继超</t>
  </si>
  <si>
    <t>440981199111192333</t>
  </si>
  <si>
    <t>80.52</t>
  </si>
  <si>
    <t>7</t>
  </si>
  <si>
    <t>801080100620</t>
  </si>
  <si>
    <t>梁凌燕</t>
  </si>
  <si>
    <t>44078519890702006X</t>
  </si>
  <si>
    <t>79.62</t>
  </si>
  <si>
    <t>8</t>
  </si>
  <si>
    <t>801080100623</t>
  </si>
  <si>
    <t>冯敏仪</t>
  </si>
  <si>
    <t>44078519960730492X</t>
  </si>
  <si>
    <t>79.34</t>
  </si>
  <si>
    <t>9</t>
  </si>
  <si>
    <t>801080100624</t>
  </si>
  <si>
    <t>黎爱娣</t>
  </si>
  <si>
    <t>440785199906192227</t>
  </si>
  <si>
    <t>77.27</t>
  </si>
  <si>
    <t>10</t>
  </si>
  <si>
    <t>801080100415</t>
  </si>
  <si>
    <t>邱月琴</t>
  </si>
  <si>
    <t>440783199107200347</t>
  </si>
  <si>
    <t>小学英语教师</t>
  </si>
  <si>
    <t>201907</t>
  </si>
  <si>
    <t>88.96</t>
  </si>
  <si>
    <t>801080101026</t>
  </si>
  <si>
    <t>范素芬</t>
  </si>
  <si>
    <t>441781199711015920</t>
  </si>
  <si>
    <t>88.34</t>
  </si>
  <si>
    <t>801080101014</t>
  </si>
  <si>
    <t>张淑娉</t>
  </si>
  <si>
    <t>440783198604235124</t>
  </si>
  <si>
    <t>86.47</t>
  </si>
  <si>
    <t>801080100727</t>
  </si>
  <si>
    <t>张雪丽</t>
  </si>
  <si>
    <t>440783199008085427</t>
  </si>
  <si>
    <t>小学美术教师</t>
  </si>
  <si>
    <t>201908</t>
  </si>
  <si>
    <t>80.83</t>
  </si>
  <si>
    <t>801080100816</t>
  </si>
  <si>
    <t>曾映霞</t>
  </si>
  <si>
    <t>445381199708093129</t>
  </si>
  <si>
    <t>79.31</t>
  </si>
  <si>
    <t>801080100522</t>
  </si>
  <si>
    <t>黄妙冰</t>
  </si>
  <si>
    <t>44078319931126302X</t>
  </si>
  <si>
    <t>78.65</t>
  </si>
  <si>
    <t>801080100719</t>
  </si>
  <si>
    <t>高明丽</t>
  </si>
  <si>
    <t>411524199510163245</t>
  </si>
  <si>
    <t>高中语文教师</t>
  </si>
  <si>
    <t>201909</t>
  </si>
  <si>
    <t>86.40</t>
  </si>
  <si>
    <t>801080100625</t>
  </si>
  <si>
    <t>钟明慧</t>
  </si>
  <si>
    <t>440785199507145829</t>
  </si>
  <si>
    <t>81.59</t>
  </si>
  <si>
    <t>801080100329</t>
  </si>
  <si>
    <t>张秋梅</t>
  </si>
  <si>
    <t>440902199510172844</t>
  </si>
  <si>
    <t>79.27</t>
  </si>
  <si>
    <t>6</t>
  </si>
  <si>
    <t>801080100512</t>
  </si>
  <si>
    <t>吴丹怡</t>
  </si>
  <si>
    <t>440783199609307224</t>
  </si>
  <si>
    <t>高中数学教师</t>
  </si>
  <si>
    <t>201910</t>
  </si>
  <si>
    <t>85.78</t>
  </si>
  <si>
    <t>801080100920</t>
  </si>
  <si>
    <t>罗守成</t>
  </si>
  <si>
    <t>440983199706136018</t>
  </si>
  <si>
    <t>85.19</t>
  </si>
  <si>
    <t>801080100806</t>
  </si>
  <si>
    <t>王坤明</t>
  </si>
  <si>
    <t>441781199309225436</t>
  </si>
  <si>
    <t>82.94</t>
  </si>
  <si>
    <t>801080100319</t>
  </si>
  <si>
    <t>梁嘉明</t>
  </si>
  <si>
    <t>440785199306275811</t>
  </si>
  <si>
    <t>71.56</t>
  </si>
  <si>
    <t>801080100219</t>
  </si>
  <si>
    <t>梁文靖</t>
  </si>
  <si>
    <t>440785199511063746</t>
  </si>
  <si>
    <t>高中音乐教师</t>
  </si>
  <si>
    <t>201912</t>
  </si>
  <si>
    <t>88.41</t>
  </si>
  <si>
    <t>801080100821</t>
  </si>
  <si>
    <t>梁裕浓</t>
  </si>
  <si>
    <t>440785199509100712</t>
  </si>
  <si>
    <t>80.00</t>
  </si>
  <si>
    <t>801080100720</t>
  </si>
  <si>
    <t>梁晓迎</t>
  </si>
  <si>
    <t>440785198908300020</t>
  </si>
  <si>
    <t>79.52</t>
  </si>
  <si>
    <t>801080100422</t>
  </si>
  <si>
    <t>杨佩佩</t>
  </si>
  <si>
    <t>460031199411060026</t>
  </si>
  <si>
    <t>高中美术教师</t>
  </si>
  <si>
    <t>201913</t>
  </si>
  <si>
    <t>70.90</t>
  </si>
  <si>
    <t>801080100318</t>
  </si>
  <si>
    <t>胡浩林</t>
  </si>
  <si>
    <t>440702199503251519</t>
  </si>
  <si>
    <t>高中体育教师</t>
  </si>
  <si>
    <t>201914</t>
  </si>
  <si>
    <t>83.56</t>
  </si>
  <si>
    <t>801080100815</t>
  </si>
  <si>
    <t>余景杨</t>
  </si>
  <si>
    <t>440783199606238112</t>
  </si>
  <si>
    <t>81.94</t>
  </si>
  <si>
    <t>801080100729</t>
  </si>
  <si>
    <t>关超平</t>
  </si>
  <si>
    <t>440785199607126115</t>
  </si>
  <si>
    <t>81.56</t>
  </si>
  <si>
    <t>801080101102</t>
  </si>
  <si>
    <t>周敏君</t>
  </si>
  <si>
    <t>440783199503136324</t>
  </si>
  <si>
    <t>高中心理教师</t>
  </si>
  <si>
    <t>201915</t>
  </si>
  <si>
    <t>87.13</t>
  </si>
  <si>
    <t>801080100430</t>
  </si>
  <si>
    <t>周卓杰</t>
  </si>
  <si>
    <t>440783199110263330</t>
  </si>
  <si>
    <t>85.26</t>
  </si>
  <si>
    <t>801080101019</t>
  </si>
  <si>
    <t>张素宝</t>
  </si>
  <si>
    <t>440785199210203784</t>
  </si>
  <si>
    <t>81.25</t>
  </si>
  <si>
    <t>801080101307</t>
  </si>
  <si>
    <t>罗桃</t>
  </si>
  <si>
    <t>440921199410103541</t>
  </si>
  <si>
    <t>高中化学教师</t>
  </si>
  <si>
    <t>201916</t>
  </si>
  <si>
    <t>77.65</t>
  </si>
  <si>
    <t>801080100120</t>
  </si>
  <si>
    <t>钟伟俊</t>
  </si>
  <si>
    <t>44078519860116313X</t>
  </si>
  <si>
    <t>职业高中机械教师</t>
  </si>
  <si>
    <t>201917</t>
  </si>
  <si>
    <t>78.93</t>
  </si>
  <si>
    <t>801080100802</t>
  </si>
  <si>
    <t>禤杰辉</t>
  </si>
  <si>
    <t>440785199501270039</t>
  </si>
  <si>
    <t>70.00</t>
  </si>
  <si>
    <t>801080100407</t>
  </si>
  <si>
    <t>梁俊彬</t>
  </si>
  <si>
    <t>440785199306126314</t>
  </si>
  <si>
    <t>职业高中汽修教师</t>
  </si>
  <si>
    <t>201918</t>
  </si>
  <si>
    <t>80.90</t>
  </si>
  <si>
    <t>801080100914</t>
  </si>
  <si>
    <t>莫孝青</t>
  </si>
  <si>
    <t>452428198809021616</t>
  </si>
  <si>
    <t>71.07</t>
  </si>
  <si>
    <t>801080100227</t>
  </si>
  <si>
    <t>刘健玲</t>
  </si>
  <si>
    <t>440883198606261428</t>
  </si>
  <si>
    <t>职业高中烹饪教师</t>
  </si>
  <si>
    <t>201919</t>
  </si>
  <si>
    <t>87.37</t>
  </si>
  <si>
    <t>801080100115</t>
  </si>
  <si>
    <t>梁清霞</t>
  </si>
  <si>
    <t>440823199303127326</t>
  </si>
  <si>
    <t>85.12</t>
  </si>
  <si>
    <t>801080101207</t>
  </si>
  <si>
    <t>邹玉丹</t>
  </si>
  <si>
    <t>440902199403052441</t>
  </si>
  <si>
    <t>80.45</t>
  </si>
  <si>
    <t>801080100204</t>
  </si>
  <si>
    <t>黄洁仪</t>
  </si>
  <si>
    <t>440785199701275846</t>
  </si>
  <si>
    <t>801080100424</t>
  </si>
  <si>
    <t>陈胜美</t>
  </si>
  <si>
    <t>440923199302150829</t>
  </si>
  <si>
    <t>76.54</t>
  </si>
  <si>
    <t>801080100728</t>
  </si>
  <si>
    <t>陈雯霖</t>
  </si>
  <si>
    <t>440785199406016147</t>
  </si>
  <si>
    <t>职业高中电子商务教师</t>
  </si>
  <si>
    <t>201920</t>
  </si>
  <si>
    <t>90.66</t>
  </si>
  <si>
    <t>801080100409</t>
  </si>
  <si>
    <t>吴玩玲</t>
  </si>
  <si>
    <t>440785199005215882</t>
  </si>
  <si>
    <t>88.37</t>
  </si>
  <si>
    <t>801080100812</t>
  </si>
  <si>
    <t>吴燕瑜</t>
  </si>
  <si>
    <t>440785198906115825</t>
  </si>
  <si>
    <t>80.24</t>
  </si>
  <si>
    <t>801080100212</t>
  </si>
  <si>
    <t>范海英</t>
  </si>
  <si>
    <t>440785198610043121</t>
  </si>
  <si>
    <t>职业高中旅游管理教师</t>
  </si>
  <si>
    <t>201921</t>
  </si>
  <si>
    <t>86.09</t>
  </si>
  <si>
    <t>801080101001</t>
  </si>
  <si>
    <t>张德林</t>
  </si>
  <si>
    <t>440983199107288319</t>
  </si>
  <si>
    <t>85.50</t>
  </si>
  <si>
    <t>801080100916</t>
  </si>
  <si>
    <t>陈雪玲</t>
  </si>
  <si>
    <t>445121199409053162</t>
  </si>
  <si>
    <t>83.84</t>
  </si>
  <si>
    <t>801080100310</t>
  </si>
  <si>
    <t>陈晓静</t>
  </si>
  <si>
    <t>440785198609015828</t>
  </si>
  <si>
    <t>职业高中美术教育教师</t>
  </si>
  <si>
    <t>201922</t>
  </si>
  <si>
    <t>801080100706</t>
  </si>
  <si>
    <t>刘国威</t>
  </si>
  <si>
    <t>44078519940813311X</t>
  </si>
  <si>
    <t>78.34</t>
  </si>
  <si>
    <t>801080100127</t>
  </si>
  <si>
    <t>吴艺玲</t>
  </si>
  <si>
    <t>440785198809080042</t>
  </si>
  <si>
    <t>77.13</t>
  </si>
  <si>
    <t>801080100503</t>
  </si>
  <si>
    <t>谭舒华</t>
  </si>
  <si>
    <t>440785199606070041</t>
  </si>
  <si>
    <t>职业高中会计教师</t>
  </si>
  <si>
    <t>201923</t>
  </si>
  <si>
    <t>84.19</t>
  </si>
  <si>
    <t>戚兰笑</t>
  </si>
  <si>
    <t>440724197712012847</t>
  </si>
  <si>
    <t>小学语文教师</t>
  </si>
  <si>
    <t>杨国享</t>
  </si>
  <si>
    <t>44152219820711211X</t>
  </si>
  <si>
    <t>小学数学教师</t>
  </si>
  <si>
    <t>闫小刚</t>
  </si>
  <si>
    <t>610121198611241565</t>
  </si>
  <si>
    <t>吴志章</t>
  </si>
  <si>
    <t>440982198105213195</t>
  </si>
  <si>
    <t>袁灵熙</t>
  </si>
  <si>
    <t>440982198803153185</t>
  </si>
  <si>
    <t>高中地理老师</t>
  </si>
  <si>
    <t>陈敏洁</t>
  </si>
  <si>
    <t>440921198704073283</t>
  </si>
  <si>
    <t>高中生物教师</t>
  </si>
  <si>
    <t>代码</t>
  </si>
  <si>
    <t>面试小组</t>
  </si>
  <si>
    <t>科目名称</t>
  </si>
  <si>
    <t>招考人数</t>
  </si>
  <si>
    <t>考官1</t>
  </si>
  <si>
    <t>考官2</t>
  </si>
  <si>
    <t>考官3</t>
  </si>
  <si>
    <t>考官4</t>
  </si>
  <si>
    <t>考官5</t>
  </si>
  <si>
    <t>考官6</t>
  </si>
  <si>
    <t>考官7</t>
  </si>
  <si>
    <t>幼儿组</t>
  </si>
  <si>
    <t>吴少梅</t>
  </si>
  <si>
    <t>梁春华</t>
  </si>
  <si>
    <t>赖翠芳</t>
  </si>
  <si>
    <t>黄素娟</t>
  </si>
  <si>
    <t>梁杏仪</t>
  </si>
  <si>
    <t>陈少华</t>
  </si>
  <si>
    <t>饶翠莲</t>
  </si>
  <si>
    <t>郑艺仙</t>
  </si>
  <si>
    <t>语文组</t>
  </si>
  <si>
    <t>吴英浓</t>
  </si>
  <si>
    <t>张永康</t>
  </si>
  <si>
    <t>李倩琼</t>
  </si>
  <si>
    <t>郑翠芳</t>
  </si>
  <si>
    <t>何素葵</t>
  </si>
  <si>
    <t>罗礼琼</t>
  </si>
  <si>
    <t>周丽娟</t>
  </si>
  <si>
    <t>数学组</t>
  </si>
  <si>
    <t>梁素娴</t>
  </si>
  <si>
    <t>聂儒世</t>
  </si>
  <si>
    <t>孔素华</t>
  </si>
  <si>
    <t>吴瑞兰</t>
  </si>
  <si>
    <t>梁永雄</t>
  </si>
  <si>
    <t>冯雪璀</t>
  </si>
  <si>
    <t>梁锡强</t>
  </si>
  <si>
    <t>冯春威</t>
  </si>
  <si>
    <t>音乐组</t>
  </si>
  <si>
    <t>梁惠群</t>
  </si>
  <si>
    <t>梁日斌</t>
  </si>
  <si>
    <t>梁彩连</t>
  </si>
  <si>
    <t>祝梦红</t>
  </si>
  <si>
    <t>阮永防</t>
  </si>
  <si>
    <t>沈保英</t>
  </si>
  <si>
    <t>李小凡</t>
  </si>
  <si>
    <t>吴起拓</t>
  </si>
  <si>
    <t>体育组</t>
  </si>
  <si>
    <t>吴清儒</t>
  </si>
  <si>
    <t>张海雷</t>
  </si>
  <si>
    <t>梁松柏</t>
  </si>
  <si>
    <t>林国湛</t>
  </si>
  <si>
    <t>孔悦强</t>
  </si>
  <si>
    <t>郑小青</t>
  </si>
  <si>
    <t>梁文泮</t>
  </si>
  <si>
    <t>陈荣</t>
  </si>
  <si>
    <t>美术组</t>
  </si>
  <si>
    <t>伍梅芳</t>
  </si>
  <si>
    <t>徐宇锋</t>
  </si>
  <si>
    <t>温秀明</t>
  </si>
  <si>
    <t>刘逢</t>
  </si>
  <si>
    <t>许浩昂</t>
  </si>
  <si>
    <t>吴宝珍</t>
  </si>
  <si>
    <t>卢丽娟</t>
  </si>
  <si>
    <t>冯叠群</t>
  </si>
  <si>
    <t>电子商务.会计组</t>
  </si>
  <si>
    <t>邹栋</t>
  </si>
  <si>
    <t>曾迎春</t>
  </si>
  <si>
    <t>叶茂林</t>
  </si>
  <si>
    <t>吴丹红</t>
  </si>
  <si>
    <t>吴  丹</t>
  </si>
  <si>
    <t>梁珠荣</t>
  </si>
  <si>
    <t>梁万雄</t>
  </si>
  <si>
    <t>烹饪.旅游管理组</t>
  </si>
  <si>
    <t>周剑</t>
  </si>
  <si>
    <t>伍淑怡</t>
  </si>
  <si>
    <t>梁慧君</t>
  </si>
  <si>
    <t>梁文虹</t>
  </si>
  <si>
    <t>冼春曲</t>
  </si>
  <si>
    <t>岑建毅</t>
  </si>
  <si>
    <t>黎泽锋</t>
  </si>
  <si>
    <t>机械.汽修组</t>
  </si>
  <si>
    <t>梁清文</t>
  </si>
  <si>
    <t>石国平</t>
  </si>
  <si>
    <t>吴坚文</t>
  </si>
  <si>
    <t>侯瑞旋</t>
  </si>
  <si>
    <t>陈巨成</t>
  </si>
  <si>
    <t>吴利侦</t>
  </si>
  <si>
    <t>侯振亚</t>
  </si>
  <si>
    <t>化学.地理.生物组</t>
  </si>
  <si>
    <t>冯健文</t>
  </si>
  <si>
    <t>陈永标</t>
  </si>
  <si>
    <t>胡维丽</t>
  </si>
  <si>
    <t>梁健平</t>
  </si>
  <si>
    <t>何海泉</t>
  </si>
  <si>
    <t>梁添达</t>
  </si>
  <si>
    <t>梁国良</t>
  </si>
  <si>
    <t>英语.心理组</t>
  </si>
  <si>
    <t>吴先志</t>
  </si>
  <si>
    <t>陈佩仪</t>
  </si>
  <si>
    <t>岑小平</t>
  </si>
  <si>
    <t>马丽铭</t>
  </si>
  <si>
    <t>冯冰</t>
  </si>
  <si>
    <t>黄翠红</t>
  </si>
  <si>
    <t>苏慧卿</t>
  </si>
  <si>
    <t>面试小组：</t>
  </si>
  <si>
    <t>考生面试代号：</t>
  </si>
  <si>
    <t>考官姓名</t>
  </si>
  <si>
    <t>说课（含技能）（80%）</t>
  </si>
  <si>
    <t>答辩（20%）</t>
  </si>
  <si>
    <t>总 分</t>
  </si>
  <si>
    <t>备 注</t>
  </si>
  <si>
    <t>教学设计</t>
  </si>
  <si>
    <t>教学方法</t>
  </si>
  <si>
    <t>教学技能</t>
  </si>
  <si>
    <t>教学效果</t>
  </si>
  <si>
    <r>
      <t>仪</t>
    </r>
    <r>
      <rPr>
        <sz val="10"/>
        <rFont val="Batang"/>
        <family val="1"/>
      </rPr>
      <t>表</t>
    </r>
    <r>
      <rPr>
        <sz val="10"/>
        <rFont val="宋体"/>
        <family val="0"/>
      </rPr>
      <t>仪态</t>
    </r>
    <r>
      <rPr>
        <sz val="10"/>
        <rFont val="Batang"/>
        <family val="1"/>
      </rPr>
      <t>、行</t>
    </r>
    <r>
      <rPr>
        <sz val="10"/>
        <rFont val="宋体"/>
        <family val="0"/>
      </rPr>
      <t>为举</t>
    </r>
    <r>
      <rPr>
        <sz val="10"/>
        <rFont val="Batang"/>
        <family val="1"/>
      </rPr>
      <t>止、思</t>
    </r>
    <r>
      <rPr>
        <sz val="10"/>
        <rFont val="宋体"/>
        <family val="0"/>
      </rPr>
      <t>维</t>
    </r>
    <r>
      <rPr>
        <sz val="10"/>
        <rFont val="Batang"/>
        <family val="1"/>
      </rPr>
      <t>能力和口</t>
    </r>
    <r>
      <rPr>
        <sz val="10"/>
        <rFont val="宋体"/>
        <family val="0"/>
      </rPr>
      <t>头</t>
    </r>
    <r>
      <rPr>
        <sz val="10"/>
        <rFont val="Batang"/>
        <family val="1"/>
      </rPr>
      <t>表</t>
    </r>
    <r>
      <rPr>
        <sz val="10"/>
        <rFont val="宋体"/>
        <family val="0"/>
      </rPr>
      <t>达</t>
    </r>
    <r>
      <rPr>
        <sz val="10"/>
        <rFont val="Batang"/>
        <family val="1"/>
      </rPr>
      <t>能力（</t>
    </r>
    <r>
      <rPr>
        <sz val="10"/>
        <rFont val="宋体"/>
        <family val="0"/>
      </rPr>
      <t>8%）</t>
    </r>
  </si>
  <si>
    <t>运用教育学、心理学理论解决教育教学实际问题的能力（12%）</t>
  </si>
  <si>
    <t>(15%)</t>
  </si>
  <si>
    <t>(20%)</t>
  </si>
  <si>
    <t>(30%)</t>
  </si>
  <si>
    <t>要素得分</t>
  </si>
  <si>
    <t>说明：1.要素得分去两头取平均值，结果精确到1位小数；</t>
  </si>
  <si>
    <t>记分员签名：</t>
  </si>
  <si>
    <r>
      <t xml:space="preserve">      </t>
    </r>
    <r>
      <rPr>
        <sz val="12"/>
        <rFont val="仿宋_GB2312"/>
        <family val="3"/>
      </rPr>
      <t>2.用蓝黑墨水笔、圆珠笔填写，分数不能涂改；</t>
    </r>
  </si>
  <si>
    <t>核分员签名：</t>
  </si>
  <si>
    <r>
      <t xml:space="preserve">      3.</t>
    </r>
    <r>
      <rPr>
        <sz val="12"/>
        <rFont val="仿宋_GB2312"/>
        <family val="3"/>
      </rPr>
      <t>此表注意保存。</t>
    </r>
  </si>
  <si>
    <t>监督员签名：</t>
  </si>
  <si>
    <t xml:space="preserve">           </t>
  </si>
  <si>
    <t>（美术科）</t>
  </si>
  <si>
    <t>素描（60%）</t>
  </si>
  <si>
    <t>速写（20%）</t>
  </si>
  <si>
    <t>总分</t>
  </si>
  <si>
    <t>考官
姓名</t>
  </si>
  <si>
    <r>
      <t>1</t>
    </r>
    <r>
      <rPr>
        <sz val="10"/>
        <rFont val="宋体"/>
        <family val="0"/>
      </rPr>
      <t xml:space="preserve">、构
图完整
</t>
    </r>
    <r>
      <rPr>
        <sz val="10"/>
        <rFont val="Times New Roman"/>
        <family val="1"/>
      </rPr>
      <t>(10%)</t>
    </r>
  </si>
  <si>
    <r>
      <t>2</t>
    </r>
    <r>
      <rPr>
        <sz val="10"/>
        <rFont val="宋体"/>
        <family val="0"/>
      </rPr>
      <t>、形
体结构准确</t>
    </r>
    <r>
      <rPr>
        <sz val="10"/>
        <rFont val="Times New Roman"/>
        <family val="1"/>
      </rPr>
      <t>(10%)</t>
    </r>
  </si>
  <si>
    <r>
      <t>3</t>
    </r>
    <r>
      <rPr>
        <sz val="10"/>
        <rFont val="宋体"/>
        <family val="0"/>
      </rPr>
      <t xml:space="preserve">、形
象特征刻画鲜明、生动
</t>
    </r>
    <r>
      <rPr>
        <sz val="10"/>
        <rFont val="Times New Roman"/>
        <family val="1"/>
      </rPr>
      <t>(15%)</t>
    </r>
  </si>
  <si>
    <r>
      <t>4</t>
    </r>
    <r>
      <rPr>
        <sz val="10"/>
        <rFont val="宋体"/>
        <family val="0"/>
      </rPr>
      <t>、画
面整体效果表现充分</t>
    </r>
    <r>
      <rPr>
        <sz val="10"/>
        <rFont val="Times New Roman"/>
        <family val="1"/>
      </rPr>
      <t>(25%)</t>
    </r>
  </si>
  <si>
    <r>
      <t>1</t>
    </r>
    <r>
      <rPr>
        <sz val="10"/>
        <rFont val="宋体"/>
        <family val="0"/>
      </rPr>
      <t xml:space="preserve">、画
面构图完整合理
</t>
    </r>
    <r>
      <rPr>
        <sz val="10"/>
        <rFont val="Times New Roman"/>
        <family val="1"/>
      </rPr>
      <t>(10%)</t>
    </r>
  </si>
  <si>
    <r>
      <t>2</t>
    </r>
    <r>
      <rPr>
        <sz val="10"/>
        <rFont val="宋体"/>
        <family val="0"/>
      </rPr>
      <t>、人物基本比例和动态以及形体结构关系准确</t>
    </r>
    <r>
      <rPr>
        <sz val="10"/>
        <rFont val="Times New Roman"/>
        <family val="1"/>
      </rPr>
      <t>(10%)</t>
    </r>
  </si>
  <si>
    <r>
      <t>3</t>
    </r>
    <r>
      <rPr>
        <sz val="10"/>
        <rFont val="宋体"/>
        <family val="0"/>
      </rPr>
      <t>、头部、手部及脚等主要部位的刻画塑造生动、准确</t>
    </r>
    <r>
      <rPr>
        <sz val="10"/>
        <rFont val="Times New Roman"/>
        <family val="1"/>
      </rPr>
      <t>(10%)</t>
    </r>
  </si>
  <si>
    <r>
      <t>4</t>
    </r>
    <r>
      <rPr>
        <sz val="10"/>
        <rFont val="宋体"/>
        <family val="0"/>
      </rPr>
      <t>、画面效果整体统一，轻松自如，主次、虚实等关系表达到位（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）</t>
    </r>
  </si>
  <si>
    <t>说明：1.要素得分取平均值，结果精确到1位小数；</t>
  </si>
  <si>
    <r>
      <t xml:space="preserve">            </t>
    </r>
    <r>
      <rPr>
        <sz val="12"/>
        <rFont val="仿宋_GB2312"/>
        <family val="3"/>
      </rPr>
      <t>2.用蓝黑墨水笔、圆珠笔填写，分数不能涂改；</t>
    </r>
  </si>
  <si>
    <r>
      <t xml:space="preserve">            3.</t>
    </r>
    <r>
      <rPr>
        <sz val="12"/>
        <rFont val="仿宋_GB2312"/>
        <family val="3"/>
      </rPr>
      <t>此表注意保存。</t>
    </r>
  </si>
  <si>
    <t>（体育科）</t>
  </si>
  <si>
    <t>政.语.地组</t>
  </si>
  <si>
    <t>篮球（40%）</t>
  </si>
  <si>
    <t>田径（40%）</t>
  </si>
  <si>
    <t>队形队列
（20%）</t>
  </si>
  <si>
    <t>行进间投篮
(20%)</t>
  </si>
  <si>
    <r>
      <t xml:space="preserve">定点投篮
</t>
    </r>
    <r>
      <rPr>
        <sz val="10"/>
        <rFont val="Times New Roman"/>
        <family val="1"/>
      </rPr>
      <t xml:space="preserve">   (20%)</t>
    </r>
  </si>
  <si>
    <r>
      <t xml:space="preserve">小步跑接加速跑
</t>
    </r>
    <r>
      <rPr>
        <sz val="10"/>
        <rFont val="Times New Roman"/>
        <family val="1"/>
      </rPr>
      <t xml:space="preserve">     (20%)</t>
    </r>
  </si>
  <si>
    <r>
      <t>立定三级跳远</t>
    </r>
    <r>
      <rPr>
        <sz val="10"/>
        <rFont val="Times New Roman"/>
        <family val="1"/>
      </rPr>
      <t xml:space="preserve"> (20%)</t>
    </r>
  </si>
  <si>
    <t>原地转法（自喊口令）（20%）</t>
  </si>
  <si>
    <t>（音乐科）</t>
  </si>
  <si>
    <t>钢琴
（20%）</t>
  </si>
  <si>
    <t>声乐
（20%）</t>
  </si>
  <si>
    <t>自弹自唱
（20%）</t>
  </si>
  <si>
    <t>舞蹈
（20%）</t>
  </si>
  <si>
    <t>自选乐器或合唱与指挥
（20%）</t>
  </si>
  <si>
    <r>
      <t xml:space="preserve">           </t>
    </r>
    <r>
      <rPr>
        <sz val="12"/>
        <rFont val="仿宋_GB2312"/>
        <family val="3"/>
      </rPr>
      <t>2.用蓝黑墨水笔、圆珠笔填写，分数不能涂改；</t>
    </r>
  </si>
  <si>
    <r>
      <t xml:space="preserve">           3.</t>
    </r>
    <r>
      <rPr>
        <sz val="12"/>
        <rFont val="仿宋_GB2312"/>
        <family val="3"/>
      </rPr>
      <t>此表注意保存。</t>
    </r>
  </si>
  <si>
    <t>面 试 成 绩 通 知 单</t>
  </si>
  <si>
    <t>（存根）</t>
  </si>
  <si>
    <r>
      <t>你本次参加恩平市201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年教师招聘考试的说课成绩：85.8</t>
    </r>
    <r>
      <rPr>
        <b/>
        <sz val="12"/>
        <rFont val="宋体"/>
        <family val="0"/>
      </rPr>
      <t>分。</t>
    </r>
  </si>
  <si>
    <t>特此通知。</t>
  </si>
  <si>
    <t>考生签名：</t>
  </si>
  <si>
    <r>
      <t>你本次参加恩平市201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年教师招聘考试的说课成绩：83.20分。</t>
    </r>
  </si>
  <si>
    <r>
      <t>你本次参加恩平市201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年教师招聘考试的说课成绩：85.4</t>
    </r>
    <r>
      <rPr>
        <b/>
        <sz val="12"/>
        <rFont val="宋体"/>
        <family val="0"/>
      </rPr>
      <t>0分；实操成绩</t>
    </r>
    <r>
      <rPr>
        <b/>
        <sz val="12"/>
        <rFont val="宋体"/>
        <family val="0"/>
      </rPr>
      <t>68.0</t>
    </r>
    <r>
      <rPr>
        <b/>
        <sz val="12"/>
        <rFont val="宋体"/>
        <family val="0"/>
      </rPr>
      <t>0分。</t>
    </r>
  </si>
  <si>
    <r>
      <t>你本次参加恩平市201</t>
    </r>
    <r>
      <rPr>
        <b/>
        <sz val="12"/>
        <rFont val="宋体"/>
        <family val="0"/>
      </rPr>
      <t>9年教师招聘考试的说课成绩：91.50分；实操成绩77.40分。</t>
    </r>
  </si>
  <si>
    <t>你本次参加恩平市2017年教师招聘考试的说课成绩：</t>
  </si>
  <si>
    <t>2019年恩平市公开招聘教师拟聘用人员名单（第二批）</t>
  </si>
  <si>
    <t>序号</t>
  </si>
  <si>
    <t>用人单位名称</t>
  </si>
  <si>
    <t>职位名称</t>
  </si>
  <si>
    <t>综合成绩</t>
  </si>
  <si>
    <t>体检结果</t>
  </si>
  <si>
    <t>考察结果</t>
  </si>
  <si>
    <t>恩平市职业技术教育中心</t>
  </si>
  <si>
    <t>合格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</si>
</sst>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@\:"/>
    <numFmt numFmtId="178" formatCode="0.0_);[Red]\(0.0\)"/>
    <numFmt numFmtId="179" formatCode="0.00_);[Red]\(0.00\)"/>
    <numFmt numFmtId="180" formatCode="0.0_ "/>
    <numFmt numFmtId="181" formatCode="0.00_ "/>
    <numFmt numFmtId="182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20"/>
      <name val="方正大标宋简体"/>
      <family val="3"/>
    </font>
    <font>
      <sz val="13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3"/>
      <name val="Batang"/>
      <family val="1"/>
    </font>
    <font>
      <sz val="15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8"/>
      <name val="方正大标宋简体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0"/>
      <name val="Times New Roman"/>
      <family val="1"/>
    </font>
    <font>
      <b/>
      <sz val="18"/>
      <name val="方正大标宋简体"/>
      <family val="3"/>
    </font>
    <font>
      <sz val="13"/>
      <name val="宋体"/>
      <family val="0"/>
    </font>
    <font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Batang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3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46" fillId="10" borderId="6" applyNumberFormat="0" applyAlignment="0" applyProtection="0"/>
    <xf numFmtId="0" fontId="44" fillId="10" borderId="1" applyNumberFormat="0" applyAlignment="0" applyProtection="0"/>
    <xf numFmtId="0" fontId="43" fillId="11" borderId="7" applyNumberFormat="0" applyAlignment="0" applyProtection="0"/>
    <xf numFmtId="0" fontId="1" fillId="3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8" applyNumberFormat="0" applyFill="0" applyAlignment="0" applyProtection="0"/>
    <xf numFmtId="0" fontId="5" fillId="0" borderId="9" applyNumberFormat="0" applyFill="0" applyAlignment="0" applyProtection="0"/>
    <xf numFmtId="0" fontId="30" fillId="2" borderId="0" applyNumberFormat="0" applyBorder="0" applyAlignment="0" applyProtection="0"/>
    <xf numFmtId="0" fontId="37" fillId="13" borderId="0" applyNumberFormat="0" applyBorder="0" applyAlignment="0" applyProtection="0"/>
    <xf numFmtId="0" fontId="1" fillId="0" borderId="0">
      <alignment vertical="center"/>
      <protection/>
    </xf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>
      <alignment vertic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52" applyFill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Fill="1" applyAlignment="1" applyProtection="1">
      <alignment horizontal="center" vertical="center"/>
      <protection hidden="1"/>
    </xf>
    <xf numFmtId="0" fontId="1" fillId="0" borderId="0" xfId="52" applyNumberFormat="1" applyFill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0" fontId="3" fillId="0" borderId="0" xfId="52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 applyProtection="1">
      <alignment horizontal="center" vertical="center"/>
      <protection hidden="1"/>
    </xf>
    <xf numFmtId="49" fontId="2" fillId="0" borderId="10" xfId="52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32" applyFont="1" applyProtection="1">
      <alignment vertical="center"/>
      <protection hidden="1"/>
    </xf>
    <xf numFmtId="0" fontId="0" fillId="0" borderId="0" xfId="32" applyProtection="1">
      <alignment vertical="center"/>
      <protection hidden="1"/>
    </xf>
    <xf numFmtId="0" fontId="7" fillId="0" borderId="0" xfId="32" applyFont="1" applyAlignment="1" applyProtection="1">
      <alignment horizontal="center" vertical="center"/>
      <protection hidden="1"/>
    </xf>
    <xf numFmtId="0" fontId="8" fillId="0" borderId="0" xfId="32" applyFont="1" applyAlignment="1" applyProtection="1">
      <alignment horizontal="center" vertical="center"/>
      <protection hidden="1"/>
    </xf>
    <xf numFmtId="0" fontId="0" fillId="0" borderId="0" xfId="32" applyAlignment="1" applyProtection="1">
      <alignment horizontal="center" vertical="center"/>
      <protection hidden="1"/>
    </xf>
    <xf numFmtId="0" fontId="9" fillId="0" borderId="0" xfId="32" applyFont="1" applyAlignment="1" applyProtection="1">
      <alignment horizontal="center" vertical="center"/>
      <protection hidden="1"/>
    </xf>
    <xf numFmtId="0" fontId="10" fillId="0" borderId="0" xfId="32" applyNumberFormat="1" applyFont="1" applyAlignment="1" applyProtection="1">
      <alignment horizontal="left" vertical="center"/>
      <protection locked="0"/>
    </xf>
    <xf numFmtId="0" fontId="10" fillId="0" borderId="0" xfId="32" applyNumberFormat="1" applyFont="1" applyAlignment="1" applyProtection="1">
      <alignment horizontal="center" vertical="center"/>
      <protection locked="0"/>
    </xf>
    <xf numFmtId="0" fontId="10" fillId="0" borderId="0" xfId="32" applyNumberFormat="1" applyFont="1" applyAlignment="1" applyProtection="1">
      <alignment vertical="center"/>
      <protection locked="0"/>
    </xf>
    <xf numFmtId="0" fontId="10" fillId="0" borderId="0" xfId="32" applyFont="1" applyAlignment="1" applyProtection="1">
      <alignment horizontal="left" vertical="center"/>
      <protection hidden="1"/>
    </xf>
    <xf numFmtId="176" fontId="10" fillId="0" borderId="0" xfId="32" applyNumberFormat="1" applyFont="1" applyAlignment="1" applyProtection="1">
      <alignment horizontal="left" vertical="center"/>
      <protection hidden="1"/>
    </xf>
    <xf numFmtId="0" fontId="0" fillId="0" borderId="11" xfId="32" applyBorder="1" applyProtection="1">
      <alignment vertical="center"/>
      <protection hidden="1"/>
    </xf>
    <xf numFmtId="177" fontId="10" fillId="0" borderId="0" xfId="32" applyNumberFormat="1" applyFont="1" applyAlignment="1" applyProtection="1">
      <alignment horizontal="left" vertical="center"/>
      <protection hidden="1"/>
    </xf>
    <xf numFmtId="0" fontId="10" fillId="0" borderId="0" xfId="32" applyNumberFormat="1" applyFont="1" applyAlignment="1" applyProtection="1">
      <alignment horizontal="left" vertical="center"/>
      <protection hidden="1"/>
    </xf>
    <xf numFmtId="0" fontId="10" fillId="0" borderId="0" xfId="32" applyNumberFormat="1" applyFont="1" applyAlignment="1" applyProtection="1">
      <alignment vertical="center"/>
      <protection hidden="1"/>
    </xf>
    <xf numFmtId="0" fontId="0" fillId="24" borderId="0" xfId="32" applyFill="1" applyProtection="1">
      <alignment vertical="center"/>
      <protection hidden="1"/>
    </xf>
    <xf numFmtId="0" fontId="0" fillId="0" borderId="0" xfId="32" applyNumberFormat="1" applyFo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178" fontId="16" fillId="0" borderId="10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179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31" fontId="18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shrinkToFit="1"/>
      <protection hidden="1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80" fontId="16" fillId="0" borderId="10" xfId="0" applyNumberFormat="1" applyFont="1" applyBorder="1" applyAlignment="1" applyProtection="1">
      <alignment vertical="center" wrapText="1"/>
      <protection locked="0"/>
    </xf>
    <xf numFmtId="180" fontId="12" fillId="0" borderId="10" xfId="0" applyNumberFormat="1" applyFont="1" applyBorder="1" applyAlignment="1" applyProtection="1">
      <alignment vertical="center" wrapText="1"/>
      <protection locked="0"/>
    </xf>
    <xf numFmtId="180" fontId="12" fillId="0" borderId="10" xfId="0" applyNumberFormat="1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180" fontId="17" fillId="0" borderId="10" xfId="0" applyNumberFormat="1" applyFont="1" applyFill="1" applyBorder="1" applyAlignment="1" applyProtection="1">
      <alignment vertical="center" wrapText="1"/>
      <protection hidden="1"/>
    </xf>
    <xf numFmtId="181" fontId="17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31" fontId="18" fillId="0" borderId="0" xfId="0" applyNumberFormat="1" applyFont="1" applyAlignment="1" applyProtection="1">
      <alignment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 wrapText="1"/>
      <protection hidden="1"/>
    </xf>
    <xf numFmtId="180" fontId="16" fillId="0" borderId="10" xfId="0" applyNumberFormat="1" applyFont="1" applyBorder="1" applyAlignment="1" applyProtection="1">
      <alignment horizontal="center" vertical="center" wrapText="1"/>
      <protection locked="0"/>
    </xf>
    <xf numFmtId="180" fontId="12" fillId="0" borderId="10" xfId="0" applyNumberFormat="1" applyFont="1" applyBorder="1" applyAlignment="1" applyProtection="1">
      <alignment horizontal="center" vertical="center" wrapText="1"/>
      <protection locked="0"/>
    </xf>
    <xf numFmtId="180" fontId="12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 hidden="1"/>
    </xf>
    <xf numFmtId="180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hidden="1"/>
    </xf>
    <xf numFmtId="181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10" borderId="0" xfId="0" applyFill="1" applyAlignment="1" applyProtection="1">
      <alignment vertical="center"/>
      <protection hidden="1"/>
    </xf>
    <xf numFmtId="0" fontId="0" fillId="10" borderId="0" xfId="0" applyFill="1" applyAlignment="1">
      <alignment vertical="center"/>
    </xf>
    <xf numFmtId="0" fontId="24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shrinkToFit="1"/>
      <protection hidden="1"/>
    </xf>
    <xf numFmtId="49" fontId="25" fillId="0" borderId="16" xfId="0" applyNumberFormat="1" applyFont="1" applyBorder="1" applyAlignment="1" applyProtection="1">
      <alignment horizontal="center" vertical="center" wrapText="1"/>
      <protection hidden="1"/>
    </xf>
    <xf numFmtId="178" fontId="12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shrinkToFit="1"/>
      <protection hidden="1"/>
    </xf>
    <xf numFmtId="0" fontId="17" fillId="0" borderId="19" xfId="0" applyFont="1" applyFill="1" applyBorder="1" applyAlignment="1" applyProtection="1">
      <alignment horizontal="center" vertical="center" shrinkToFit="1"/>
      <protection hidden="1"/>
    </xf>
    <xf numFmtId="0" fontId="17" fillId="0" borderId="17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178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81" fontId="18" fillId="0" borderId="0" xfId="0" applyNumberFormat="1" applyFont="1" applyAlignment="1" applyProtection="1">
      <alignment horizontal="left"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49" fontId="0" fillId="10" borderId="0" xfId="0" applyNumberFormat="1" applyFill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0" fillId="10" borderId="0" xfId="0" applyFill="1" applyAlignment="1" applyProtection="1">
      <alignment vertical="center" shrinkToFit="1"/>
      <protection hidden="1"/>
    </xf>
    <xf numFmtId="0" fontId="0" fillId="10" borderId="0" xfId="0" applyFill="1" applyBorder="1" applyAlignment="1" applyProtection="1">
      <alignment vertical="center" shrinkToFit="1"/>
      <protection hidden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6" fillId="0" borderId="20" xfId="0" applyFont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49" applyFont="1" applyFill="1" applyAlignment="1" applyProtection="1">
      <alignment horizontal="center" vertical="center"/>
      <protection hidden="1"/>
    </xf>
    <xf numFmtId="0" fontId="6" fillId="0" borderId="0" xfId="49" applyFont="1" applyFill="1" applyProtection="1">
      <alignment vertical="center"/>
      <protection hidden="1"/>
    </xf>
    <xf numFmtId="0" fontId="28" fillId="0" borderId="0" xfId="49" applyFont="1" applyFill="1" applyProtection="1">
      <alignment vertical="center"/>
      <protection hidden="1"/>
    </xf>
    <xf numFmtId="0" fontId="28" fillId="0" borderId="0" xfId="49" applyFont="1" applyFill="1" applyAlignment="1" applyProtection="1">
      <alignment horizontal="center" vertical="center"/>
      <protection hidden="1"/>
    </xf>
    <xf numFmtId="0" fontId="27" fillId="0" borderId="10" xfId="49" applyFont="1" applyFill="1" applyBorder="1" applyAlignment="1" applyProtection="1">
      <alignment horizontal="center" vertical="center"/>
      <protection hidden="1"/>
    </xf>
    <xf numFmtId="181" fontId="27" fillId="0" borderId="10" xfId="49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38" applyFont="1" applyFill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9" fontId="6" fillId="0" borderId="0" xfId="38" applyNumberFormat="1" applyFont="1" applyFill="1" applyAlignment="1" applyProtection="1">
      <alignment horizontal="center"/>
      <protection hidden="1"/>
    </xf>
    <xf numFmtId="0" fontId="6" fillId="0" borderId="0" xfId="38" applyFont="1" applyFill="1" applyAlignment="1" applyProtection="1">
      <alignment horizontal="center"/>
      <protection hidden="1"/>
    </xf>
    <xf numFmtId="0" fontId="6" fillId="25" borderId="0" xfId="38" applyFont="1" applyFill="1" applyAlignment="1" applyProtection="1">
      <alignment horizontal="center"/>
      <protection hidden="1"/>
    </xf>
    <xf numFmtId="49" fontId="6" fillId="0" borderId="0" xfId="38" applyNumberFormat="1" applyFont="1" applyFill="1" applyAlignment="1" applyProtection="1">
      <alignment/>
      <protection hidden="1"/>
    </xf>
    <xf numFmtId="0" fontId="6" fillId="0" borderId="0" xfId="38" applyFont="1" applyFill="1" applyAlignment="1" applyProtection="1">
      <alignment/>
      <protection locked="0"/>
    </xf>
    <xf numFmtId="0" fontId="6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81" fontId="0" fillId="0" borderId="10" xfId="0" applyNumberForma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普通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人事管理系统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KS-0117-1115笔试成绩" xfId="49"/>
    <cellStyle name="20% - 强调文字颜色 5" xfId="50"/>
    <cellStyle name="强调文字颜色 1" xfId="51"/>
    <cellStyle name="常规_考生信息2016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28575</xdr:rowOff>
    </xdr:from>
    <xdr:to>
      <xdr:col>5</xdr:col>
      <xdr:colOff>657225</xdr:colOff>
      <xdr:row>1</xdr:row>
      <xdr:rowOff>171450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285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0</xdr:row>
      <xdr:rowOff>0</xdr:rowOff>
    </xdr:from>
    <xdr:to>
      <xdr:col>9</xdr:col>
      <xdr:colOff>619125</xdr:colOff>
      <xdr:row>1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381000</xdr:colOff>
      <xdr:row>0</xdr:row>
      <xdr:rowOff>0</xdr:rowOff>
    </xdr:from>
    <xdr:to>
      <xdr:col>11</xdr:col>
      <xdr:colOff>295275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0</xdr:row>
      <xdr:rowOff>38100</xdr:rowOff>
    </xdr:from>
    <xdr:to>
      <xdr:col>8</xdr:col>
      <xdr:colOff>657225</xdr:colOff>
      <xdr:row>1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53050" y="381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257175</xdr:colOff>
      <xdr:row>15</xdr:row>
      <xdr:rowOff>66675</xdr:rowOff>
    </xdr:from>
    <xdr:to>
      <xdr:col>8</xdr:col>
      <xdr:colOff>600075</xdr:colOff>
      <xdr:row>17</xdr:row>
      <xdr:rowOff>66675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10200" y="4286250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381000</xdr:colOff>
      <xdr:row>1</xdr:row>
      <xdr:rowOff>19050</xdr:rowOff>
    </xdr:from>
    <xdr:to>
      <xdr:col>10</xdr:col>
      <xdr:colOff>352425</xdr:colOff>
      <xdr:row>1</xdr:row>
      <xdr:rowOff>323850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29350" y="2000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752475</xdr:colOff>
      <xdr:row>14</xdr:row>
      <xdr:rowOff>28575</xdr:rowOff>
    </xdr:from>
    <xdr:to>
      <xdr:col>10</xdr:col>
      <xdr:colOff>438150</xdr:colOff>
      <xdr:row>15</xdr:row>
      <xdr:rowOff>228600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29300" y="464820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866775</xdr:colOff>
      <xdr:row>1</xdr:row>
      <xdr:rowOff>19050</xdr:rowOff>
    </xdr:from>
    <xdr:to>
      <xdr:col>6</xdr:col>
      <xdr:colOff>276225</xdr:colOff>
      <xdr:row>2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43675" y="2000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19050</xdr:rowOff>
    </xdr:from>
    <xdr:to>
      <xdr:col>6</xdr:col>
      <xdr:colOff>85725</xdr:colOff>
      <xdr:row>15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76900" y="38957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1</xdr:row>
      <xdr:rowOff>38100</xdr:rowOff>
    </xdr:from>
    <xdr:to>
      <xdr:col>7</xdr:col>
      <xdr:colOff>828675</xdr:colOff>
      <xdr:row>2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13</xdr:row>
      <xdr:rowOff>19050</xdr:rowOff>
    </xdr:from>
    <xdr:to>
      <xdr:col>7</xdr:col>
      <xdr:colOff>438150</xdr:colOff>
      <xdr:row>14</xdr:row>
      <xdr:rowOff>66675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52950" y="43815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409575</xdr:colOff>
      <xdr:row>2</xdr:row>
      <xdr:rowOff>66675</xdr:rowOff>
    </xdr:from>
    <xdr:to>
      <xdr:col>8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5334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45;&#20998;&#31995;&#32479;\&#20195;&#3072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户及密码"/>
      <sheetName val="评委信息"/>
      <sheetName val="考生信息"/>
      <sheetName val="面试说课"/>
      <sheetName val="音乐实操"/>
      <sheetName val="美术实操"/>
      <sheetName val="体育实操"/>
      <sheetName val="总表"/>
      <sheetName val="面试成绩"/>
      <sheetName val="实操成绩"/>
      <sheetName val="出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11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12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8" s="20" customFormat="1" ht="26.25" customHeight="1">
      <c r="B7" s="27" t="s">
        <v>472</v>
      </c>
      <c r="C7" s="27"/>
      <c r="D7" s="27"/>
      <c r="E7" s="27"/>
      <c r="F7" s="27"/>
      <c r="G7" s="27"/>
      <c r="H7" s="28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43874.68082175926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3" t="str">
        <f>B7</f>
        <v>你本次参加恩平市2019年教师招聘考试的说课成绩：83.20分。</v>
      </c>
      <c r="C24" s="33"/>
      <c r="D24" s="33"/>
      <c r="E24" s="33"/>
      <c r="F24" s="33"/>
      <c r="G24" s="33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43874.68082175926</v>
      </c>
      <c r="G31" s="30"/>
      <c r="H31" s="30"/>
      <c r="I31" s="30"/>
    </row>
    <row r="32" s="20" customFormat="1" ht="14.25"/>
  </sheetData>
  <sheetProtection/>
  <mergeCells count="15">
    <mergeCell ref="A1:I1"/>
    <mergeCell ref="A3:I3"/>
    <mergeCell ref="A5:F5"/>
    <mergeCell ref="B7:G7"/>
    <mergeCell ref="A9:I9"/>
    <mergeCell ref="A11:I11"/>
    <mergeCell ref="F14:I14"/>
    <mergeCell ref="A19:I19"/>
    <mergeCell ref="A20:B20"/>
    <mergeCell ref="D20:E20"/>
    <mergeCell ref="A22:F22"/>
    <mergeCell ref="B24:G24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:F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12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9" s="20" customFormat="1" ht="26.25" customHeight="1">
      <c r="B7" s="26" t="s">
        <v>473</v>
      </c>
      <c r="C7" s="26"/>
      <c r="D7" s="26"/>
      <c r="E7" s="26"/>
      <c r="F7" s="26"/>
      <c r="G7" s="26"/>
      <c r="H7" s="26"/>
      <c r="I7" s="26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43874.68082175926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4" t="str">
        <f>B7</f>
        <v>你本次参加恩平市2019年教师招聘考试的说课成绩：85.40分；实操成绩68.00分。</v>
      </c>
      <c r="C24" s="34"/>
      <c r="D24" s="34"/>
      <c r="E24" s="34"/>
      <c r="F24" s="34"/>
      <c r="G24" s="34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43874.68082175926</v>
      </c>
      <c r="G31" s="30"/>
      <c r="H31" s="30"/>
      <c r="I31" s="30"/>
    </row>
    <row r="32" s="20" customFormat="1" ht="14.25"/>
  </sheetData>
  <sheetProtection/>
  <mergeCells count="14">
    <mergeCell ref="A1:I1"/>
    <mergeCell ref="A3:I3"/>
    <mergeCell ref="A5:F5"/>
    <mergeCell ref="B7:I7"/>
    <mergeCell ref="A9:I9"/>
    <mergeCell ref="A11:I11"/>
    <mergeCell ref="F14:I14"/>
    <mergeCell ref="A19:I19"/>
    <mergeCell ref="A20:B20"/>
    <mergeCell ref="D20:E20"/>
    <mergeCell ref="A22:F22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:F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13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9" s="20" customFormat="1" ht="26.25" customHeight="1">
      <c r="B7" s="26" t="s">
        <v>474</v>
      </c>
      <c r="C7" s="26"/>
      <c r="D7" s="26"/>
      <c r="E7" s="26"/>
      <c r="F7" s="26"/>
      <c r="G7" s="26"/>
      <c r="H7" s="26"/>
      <c r="I7" s="26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43874.68082175926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4" t="str">
        <f>B7</f>
        <v>你本次参加恩平市2019年教师招聘考试的说课成绩：91.50分；实操成绩77.40分。</v>
      </c>
      <c r="C24" s="34"/>
      <c r="D24" s="34"/>
      <c r="E24" s="34"/>
      <c r="F24" s="34"/>
      <c r="G24" s="34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43874.68082175926</v>
      </c>
      <c r="G31" s="30"/>
      <c r="H31" s="30"/>
      <c r="I31" s="30"/>
    </row>
    <row r="32" s="20" customFormat="1" ht="14.25"/>
  </sheetData>
  <sheetProtection/>
  <mergeCells count="14">
    <mergeCell ref="A1:I1"/>
    <mergeCell ref="A3:I3"/>
    <mergeCell ref="A5:F5"/>
    <mergeCell ref="B7:I7"/>
    <mergeCell ref="A9:I9"/>
    <mergeCell ref="A11:I11"/>
    <mergeCell ref="F14:I14"/>
    <mergeCell ref="A19:I19"/>
    <mergeCell ref="A20:B20"/>
    <mergeCell ref="D20:E20"/>
    <mergeCell ref="A22:F22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5" sqref="A5:E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4.25">
      <c r="A3" s="24" t="s">
        <v>468</v>
      </c>
      <c r="B3" s="24"/>
      <c r="C3" s="24"/>
      <c r="D3" s="24"/>
      <c r="E3" s="24"/>
      <c r="F3" s="24"/>
      <c r="G3" s="24"/>
      <c r="H3" s="24"/>
      <c r="I3" s="24"/>
      <c r="J3" s="35"/>
    </row>
    <row r="4" spans="1:5" ht="14.25">
      <c r="A4" s="25">
        <v>12</v>
      </c>
      <c r="B4" s="24"/>
      <c r="D4" s="24"/>
      <c r="E4" s="24"/>
    </row>
    <row r="5" spans="1:5" s="20" customFormat="1" ht="15.75" customHeight="1">
      <c r="A5" s="26" t="s">
        <v>360</v>
      </c>
      <c r="B5" s="26"/>
      <c r="C5" s="26"/>
      <c r="D5" s="26"/>
      <c r="E5" s="26"/>
    </row>
    <row r="6" s="20" customFormat="1" ht="14.25"/>
    <row r="7" spans="2:8" s="20" customFormat="1" ht="26.25" customHeight="1">
      <c r="B7" s="27" t="s">
        <v>475</v>
      </c>
      <c r="C7" s="27"/>
      <c r="D7" s="27"/>
      <c r="E7" s="27"/>
      <c r="F7" s="27"/>
      <c r="G7" s="27"/>
      <c r="H7" s="28">
        <v>7525</v>
      </c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43874.68082175926</v>
      </c>
      <c r="G14" s="30"/>
      <c r="H14" s="30"/>
      <c r="I14" s="30"/>
    </row>
    <row r="17" spans="1:9" ht="58.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53.25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 t="str">
        <f>A5</f>
        <v>美术组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3" t="str">
        <f>B7</f>
        <v>你本次参加恩平市2017年教师招聘考试的说课成绩：</v>
      </c>
      <c r="C24" s="33"/>
      <c r="D24" s="33"/>
      <c r="E24" s="33"/>
      <c r="F24" s="33"/>
      <c r="G24" s="33"/>
      <c r="H24" s="34">
        <f>H7</f>
        <v>7525</v>
      </c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43874.68082175926</v>
      </c>
      <c r="G31" s="30"/>
      <c r="H31" s="30"/>
      <c r="I31" s="30"/>
    </row>
    <row r="32" s="20" customFormat="1" ht="14.25"/>
  </sheetData>
  <sheetProtection/>
  <mergeCells count="15">
    <mergeCell ref="A1:I1"/>
    <mergeCell ref="A3:I3"/>
    <mergeCell ref="A5:E5"/>
    <mergeCell ref="B7:G7"/>
    <mergeCell ref="A9:I9"/>
    <mergeCell ref="A11:I11"/>
    <mergeCell ref="F14:I14"/>
    <mergeCell ref="A19:I19"/>
    <mergeCell ref="A20:B20"/>
    <mergeCell ref="D20:E20"/>
    <mergeCell ref="A22:F22"/>
    <mergeCell ref="B24:G24"/>
    <mergeCell ref="A26:I26"/>
    <mergeCell ref="A28:I28"/>
    <mergeCell ref="F31:I31"/>
  </mergeCells>
  <printOptions horizontalCentered="1"/>
  <pageMargins left="0.5511811023622047" right="0.1968503937007874" top="0.9842519685039371" bottom="0.9842519685039371" header="0.5118110236220472" footer="0.5118110236220472"/>
  <pageSetup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pane xSplit="2" ySplit="1" topLeftCell="C2" activePane="bottomRight" state="frozen"/>
      <selection pane="bottomRight" activeCell="E9" sqref="E9"/>
    </sheetView>
  </sheetViews>
  <sheetFormatPr defaultColWidth="9.00390625" defaultRowHeight="30" customHeight="1"/>
  <cols>
    <col min="1" max="1" width="6.75390625" style="1" customWidth="1"/>
    <col min="2" max="2" width="7.125" style="3" customWidth="1"/>
    <col min="3" max="3" width="14.375" style="1" customWidth="1"/>
    <col min="4" max="4" width="7.25390625" style="1" customWidth="1"/>
    <col min="5" max="5" width="18.375" style="3" customWidth="1"/>
    <col min="6" max="6" width="20.125" style="3" customWidth="1"/>
    <col min="7" max="10" width="10.50390625" style="4" customWidth="1"/>
    <col min="11" max="227" width="9.00390625" style="1" customWidth="1"/>
    <col min="228" max="16384" width="9.00390625" style="5" customWidth="1"/>
  </cols>
  <sheetData>
    <row r="1" spans="1:10" s="1" customFormat="1" ht="30" customHeight="1">
      <c r="A1" s="6" t="s">
        <v>476</v>
      </c>
      <c r="B1" s="6"/>
      <c r="C1" s="6"/>
      <c r="D1" s="6"/>
      <c r="E1" s="6"/>
      <c r="F1" s="6"/>
      <c r="G1" s="7"/>
      <c r="H1" s="7"/>
      <c r="I1" s="7"/>
      <c r="J1" s="7"/>
    </row>
    <row r="2" spans="1:10" s="1" customFormat="1" ht="30" customHeight="1">
      <c r="A2" s="8"/>
      <c r="B2" s="8"/>
      <c r="C2" s="8"/>
      <c r="D2" s="8"/>
      <c r="E2" s="8"/>
      <c r="F2" s="8"/>
      <c r="G2" s="9"/>
      <c r="H2" s="9"/>
      <c r="I2" s="9"/>
      <c r="J2" s="9"/>
    </row>
    <row r="3" spans="1:10" s="2" customFormat="1" ht="30" customHeight="1">
      <c r="A3" s="10" t="s">
        <v>477</v>
      </c>
      <c r="B3" s="11" t="s">
        <v>26</v>
      </c>
      <c r="C3" s="11" t="s">
        <v>25</v>
      </c>
      <c r="D3" s="12" t="s">
        <v>28</v>
      </c>
      <c r="E3" s="11" t="s">
        <v>478</v>
      </c>
      <c r="F3" s="11" t="s">
        <v>479</v>
      </c>
      <c r="G3" s="13" t="s">
        <v>30</v>
      </c>
      <c r="H3" s="13" t="s">
        <v>480</v>
      </c>
      <c r="I3" s="13" t="s">
        <v>481</v>
      </c>
      <c r="J3" s="13" t="s">
        <v>482</v>
      </c>
    </row>
    <row r="4" spans="1:10" s="2" customFormat="1" ht="37.5" customHeight="1">
      <c r="A4" s="14">
        <v>1</v>
      </c>
      <c r="B4" s="15" t="s">
        <v>222</v>
      </c>
      <c r="C4" s="16" t="s">
        <v>221</v>
      </c>
      <c r="D4" s="17" t="s">
        <v>40</v>
      </c>
      <c r="E4" s="18" t="s">
        <v>483</v>
      </c>
      <c r="F4" s="16" t="s">
        <v>224</v>
      </c>
      <c r="G4" s="15">
        <v>201919</v>
      </c>
      <c r="H4" s="15">
        <v>84.93</v>
      </c>
      <c r="I4" s="15" t="s">
        <v>484</v>
      </c>
      <c r="J4" s="15" t="s">
        <v>484</v>
      </c>
    </row>
    <row r="5" spans="1:10" s="2" customFormat="1" ht="37.5" customHeight="1">
      <c r="A5" s="14"/>
      <c r="B5" s="19"/>
      <c r="C5" s="16"/>
      <c r="D5" s="17"/>
      <c r="E5" s="18"/>
      <c r="F5" s="16"/>
      <c r="G5" s="15"/>
      <c r="H5" s="15"/>
      <c r="I5" s="15"/>
      <c r="J5" s="15"/>
    </row>
  </sheetData>
  <sheetProtection/>
  <autoFilter ref="A3:J5"/>
  <mergeCells count="1">
    <mergeCell ref="A1:J1"/>
  </mergeCells>
  <printOptions/>
  <pageMargins left="0.9048611111111111" right="0.19652777777777777" top="0.66875" bottom="0.4722222222222222" header="0.5902777777777778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2" sqref="E2"/>
    </sheetView>
  </sheetViews>
  <sheetFormatPr defaultColWidth="9.00390625" defaultRowHeight="14.25"/>
  <cols>
    <col min="1" max="16384" width="9.00390625" style="165" customWidth="1"/>
  </cols>
  <sheetData>
    <row r="1" spans="1:4" s="164" customFormat="1" ht="12">
      <c r="A1" s="166" t="s">
        <v>0</v>
      </c>
      <c r="B1" s="167" t="s">
        <v>1</v>
      </c>
      <c r="C1" s="167"/>
      <c r="D1" s="168" t="s">
        <v>2</v>
      </c>
    </row>
    <row r="2" spans="1:5" ht="14.25">
      <c r="A2" s="169" t="s">
        <v>3</v>
      </c>
      <c r="B2" s="170" t="s">
        <v>4</v>
      </c>
      <c r="D2" s="165" t="s">
        <v>3</v>
      </c>
      <c r="E2" s="165" t="e">
        <f>VLOOKUP(D2,A$3:E$12,5,0)</f>
        <v>#N/A</v>
      </c>
    </row>
    <row r="3" spans="1:5" ht="14.25">
      <c r="A3" s="169" t="s">
        <v>5</v>
      </c>
      <c r="B3" s="170">
        <v>123</v>
      </c>
      <c r="E3" s="165" t="s">
        <v>6</v>
      </c>
    </row>
    <row r="4" spans="1:5" ht="14.25">
      <c r="A4" s="169" t="s">
        <v>7</v>
      </c>
      <c r="B4" s="170">
        <v>123</v>
      </c>
      <c r="E4" s="165" t="s">
        <v>8</v>
      </c>
    </row>
    <row r="5" spans="1:5" ht="14.25">
      <c r="A5" s="169" t="s">
        <v>9</v>
      </c>
      <c r="B5" s="165">
        <v>123</v>
      </c>
      <c r="E5" s="165" t="s">
        <v>10</v>
      </c>
    </row>
    <row r="6" spans="1:5" ht="14.25">
      <c r="A6" s="169" t="s">
        <v>11</v>
      </c>
      <c r="B6" s="165">
        <v>123</v>
      </c>
      <c r="E6" s="165" t="s">
        <v>12</v>
      </c>
    </row>
    <row r="7" spans="1:5" ht="14.25">
      <c r="A7" s="169" t="s">
        <v>13</v>
      </c>
      <c r="B7" s="165">
        <v>123</v>
      </c>
      <c r="E7" s="165" t="s">
        <v>14</v>
      </c>
    </row>
    <row r="8" spans="1:5" ht="14.25">
      <c r="A8" s="169" t="s">
        <v>15</v>
      </c>
      <c r="B8" s="165">
        <v>123</v>
      </c>
      <c r="E8" s="165" t="s">
        <v>16</v>
      </c>
    </row>
    <row r="9" spans="1:5" ht="14.25">
      <c r="A9" s="169" t="s">
        <v>17</v>
      </c>
      <c r="B9" s="165">
        <v>123</v>
      </c>
      <c r="E9" s="165" t="s">
        <v>18</v>
      </c>
    </row>
    <row r="10" spans="1:5" ht="14.25">
      <c r="A10" s="169" t="s">
        <v>19</v>
      </c>
      <c r="B10" s="165">
        <v>123</v>
      </c>
      <c r="E10" s="165" t="s">
        <v>20</v>
      </c>
    </row>
    <row r="11" spans="1:5" ht="14.25">
      <c r="A11" s="169" t="s">
        <v>21</v>
      </c>
      <c r="B11" s="165">
        <v>123</v>
      </c>
      <c r="E11" s="165" t="s">
        <v>22</v>
      </c>
    </row>
    <row r="12" spans="1:5" ht="14.25">
      <c r="A12" s="169" t="s">
        <v>23</v>
      </c>
      <c r="B12" s="165">
        <v>123</v>
      </c>
      <c r="E12" s="165" t="s">
        <v>24</v>
      </c>
    </row>
  </sheetData>
  <sheetProtection selectLockedCells="1"/>
  <printOptions/>
  <pageMargins left="0.75" right="0.75" top="1" bottom="1" header="0.5" footer="0.5"/>
  <pageSetup orientation="portrait" paperSize="9"/>
  <ignoredErrors>
    <ignoredError sqref="E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6"/>
  <sheetViews>
    <sheetView workbookViewId="0" topLeftCell="A1">
      <pane xSplit="2" ySplit="1" topLeftCell="C2" activePane="bottomRight" state="frozen"/>
      <selection pane="bottomRight" activeCell="E26" sqref="E26"/>
    </sheetView>
  </sheetViews>
  <sheetFormatPr defaultColWidth="9.00390625" defaultRowHeight="20.25" customHeight="1"/>
  <cols>
    <col min="1" max="1" width="13.875" style="156" bestFit="1" customWidth="1"/>
    <col min="2" max="2" width="10.125" style="156" customWidth="1"/>
    <col min="3" max="3" width="20.50390625" style="156" bestFit="1" customWidth="1"/>
    <col min="4" max="4" width="5.75390625" style="156" customWidth="1"/>
    <col min="5" max="5" width="18.625" style="157" bestFit="1" customWidth="1"/>
    <col min="6" max="8" width="9.50390625" style="156" customWidth="1"/>
    <col min="9" max="9" width="9.375" style="156" customWidth="1"/>
    <col min="10" max="16384" width="9.00390625" style="156" customWidth="1"/>
  </cols>
  <sheetData>
    <row r="1" spans="1:12" s="154" customFormat="1" ht="20.25" customHeight="1">
      <c r="A1" s="158" t="s">
        <v>25</v>
      </c>
      <c r="B1" s="158" t="s">
        <v>26</v>
      </c>
      <c r="C1" s="158" t="s">
        <v>27</v>
      </c>
      <c r="D1" s="158" t="s">
        <v>28</v>
      </c>
      <c r="E1" s="158" t="s">
        <v>29</v>
      </c>
      <c r="F1" s="158" t="s">
        <v>30</v>
      </c>
      <c r="G1" s="159" t="s">
        <v>31</v>
      </c>
      <c r="H1" s="158" t="s">
        <v>32</v>
      </c>
      <c r="I1" s="158" t="s">
        <v>33</v>
      </c>
      <c r="J1" s="154" t="s">
        <v>34</v>
      </c>
      <c r="K1" s="154" t="s">
        <v>35</v>
      </c>
      <c r="L1" s="154" t="s">
        <v>36</v>
      </c>
    </row>
    <row r="2" spans="1:8" s="155" customFormat="1" ht="20.25" customHeight="1">
      <c r="A2" s="171" t="s">
        <v>37</v>
      </c>
      <c r="B2" s="171" t="s">
        <v>38</v>
      </c>
      <c r="C2" s="171" t="s">
        <v>39</v>
      </c>
      <c r="D2" s="171" t="s">
        <v>40</v>
      </c>
      <c r="E2" s="171" t="s">
        <v>41</v>
      </c>
      <c r="F2" s="172" t="s">
        <v>42</v>
      </c>
      <c r="G2" s="173" t="s">
        <v>43</v>
      </c>
      <c r="H2" s="172" t="s">
        <v>44</v>
      </c>
    </row>
    <row r="3" spans="1:8" s="155" customFormat="1" ht="20.25" customHeight="1">
      <c r="A3" s="171" t="s">
        <v>45</v>
      </c>
      <c r="B3" s="171" t="s">
        <v>46</v>
      </c>
      <c r="C3" s="171" t="s">
        <v>47</v>
      </c>
      <c r="D3" s="171" t="s">
        <v>48</v>
      </c>
      <c r="E3" s="171" t="s">
        <v>41</v>
      </c>
      <c r="F3" s="172" t="s">
        <v>42</v>
      </c>
      <c r="G3" s="173" t="s">
        <v>49</v>
      </c>
      <c r="H3" s="172" t="s">
        <v>50</v>
      </c>
    </row>
    <row r="4" spans="1:8" s="155" customFormat="1" ht="20.25" customHeight="1">
      <c r="A4" s="171" t="s">
        <v>51</v>
      </c>
      <c r="B4" s="171" t="s">
        <v>52</v>
      </c>
      <c r="C4" s="171" t="s">
        <v>53</v>
      </c>
      <c r="D4" s="171" t="s">
        <v>40</v>
      </c>
      <c r="E4" s="171" t="s">
        <v>41</v>
      </c>
      <c r="F4" s="172" t="s">
        <v>42</v>
      </c>
      <c r="G4" s="173" t="s">
        <v>54</v>
      </c>
      <c r="H4" s="172" t="s">
        <v>55</v>
      </c>
    </row>
    <row r="5" spans="1:8" s="155" customFormat="1" ht="20.25" customHeight="1">
      <c r="A5" s="171" t="s">
        <v>56</v>
      </c>
      <c r="B5" s="171" t="s">
        <v>57</v>
      </c>
      <c r="C5" s="171" t="s">
        <v>58</v>
      </c>
      <c r="D5" s="171" t="s">
        <v>40</v>
      </c>
      <c r="E5" s="171" t="s">
        <v>41</v>
      </c>
      <c r="F5" s="172" t="s">
        <v>42</v>
      </c>
      <c r="G5" s="173" t="s">
        <v>59</v>
      </c>
      <c r="H5" s="172" t="s">
        <v>60</v>
      </c>
    </row>
    <row r="6" spans="1:8" s="155" customFormat="1" ht="20.25" customHeight="1">
      <c r="A6" s="171" t="s">
        <v>61</v>
      </c>
      <c r="B6" s="174" t="s">
        <v>62</v>
      </c>
      <c r="C6" s="171" t="s">
        <v>63</v>
      </c>
      <c r="D6" s="171" t="s">
        <v>40</v>
      </c>
      <c r="E6" s="171" t="s">
        <v>41</v>
      </c>
      <c r="F6" s="172" t="s">
        <v>42</v>
      </c>
      <c r="G6" s="173" t="s">
        <v>64</v>
      </c>
      <c r="H6" s="172" t="s">
        <v>65</v>
      </c>
    </row>
    <row r="7" spans="1:8" s="155" customFormat="1" ht="20.25" customHeight="1">
      <c r="A7" s="171" t="s">
        <v>66</v>
      </c>
      <c r="B7" s="174" t="s">
        <v>67</v>
      </c>
      <c r="C7" s="171" t="s">
        <v>68</v>
      </c>
      <c r="D7" s="171" t="s">
        <v>48</v>
      </c>
      <c r="E7" s="171" t="s">
        <v>41</v>
      </c>
      <c r="F7" s="172" t="s">
        <v>42</v>
      </c>
      <c r="G7" s="173" t="s">
        <v>69</v>
      </c>
      <c r="H7" s="172" t="s">
        <v>70</v>
      </c>
    </row>
    <row r="8" spans="1:8" s="155" customFormat="1" ht="20.25" customHeight="1">
      <c r="A8" s="171" t="s">
        <v>71</v>
      </c>
      <c r="B8" s="174" t="s">
        <v>72</v>
      </c>
      <c r="C8" s="171" t="s">
        <v>73</v>
      </c>
      <c r="D8" s="171" t="s">
        <v>40</v>
      </c>
      <c r="E8" s="171" t="s">
        <v>41</v>
      </c>
      <c r="F8" s="172" t="s">
        <v>42</v>
      </c>
      <c r="G8" s="173" t="s">
        <v>74</v>
      </c>
      <c r="H8" s="172" t="s">
        <v>75</v>
      </c>
    </row>
    <row r="9" spans="1:8" s="155" customFormat="1" ht="20.25" customHeight="1">
      <c r="A9" s="171" t="s">
        <v>76</v>
      </c>
      <c r="B9" s="171" t="s">
        <v>77</v>
      </c>
      <c r="C9" s="171" t="s">
        <v>78</v>
      </c>
      <c r="D9" s="171" t="s">
        <v>40</v>
      </c>
      <c r="E9" s="171" t="s">
        <v>41</v>
      </c>
      <c r="F9" s="172" t="s">
        <v>42</v>
      </c>
      <c r="G9" s="173" t="s">
        <v>79</v>
      </c>
      <c r="H9" s="172" t="s">
        <v>80</v>
      </c>
    </row>
    <row r="10" spans="1:8" s="155" customFormat="1" ht="20.25" customHeight="1">
      <c r="A10" s="171" t="s">
        <v>81</v>
      </c>
      <c r="B10" s="171" t="s">
        <v>82</v>
      </c>
      <c r="C10" s="171" t="s">
        <v>83</v>
      </c>
      <c r="D10" s="171" t="s">
        <v>40</v>
      </c>
      <c r="E10" s="171" t="s">
        <v>41</v>
      </c>
      <c r="F10" s="172" t="s">
        <v>42</v>
      </c>
      <c r="G10" s="173" t="s">
        <v>84</v>
      </c>
      <c r="H10" s="172" t="s">
        <v>85</v>
      </c>
    </row>
    <row r="11" spans="1:8" s="155" customFormat="1" ht="20.25" customHeight="1">
      <c r="A11" s="171" t="s">
        <v>86</v>
      </c>
      <c r="B11" s="171" t="s">
        <v>87</v>
      </c>
      <c r="C11" s="171" t="s">
        <v>88</v>
      </c>
      <c r="D11" s="171" t="s">
        <v>40</v>
      </c>
      <c r="E11" s="171" t="s">
        <v>89</v>
      </c>
      <c r="F11" s="172" t="s">
        <v>90</v>
      </c>
      <c r="G11" s="173" t="s">
        <v>91</v>
      </c>
      <c r="H11" s="172" t="s">
        <v>44</v>
      </c>
    </row>
    <row r="12" spans="1:8" s="155" customFormat="1" ht="20.25" customHeight="1">
      <c r="A12" s="171" t="s">
        <v>92</v>
      </c>
      <c r="B12" s="171" t="s">
        <v>93</v>
      </c>
      <c r="C12" s="171" t="s">
        <v>94</v>
      </c>
      <c r="D12" s="171" t="s">
        <v>40</v>
      </c>
      <c r="E12" s="171" t="s">
        <v>89</v>
      </c>
      <c r="F12" s="172" t="s">
        <v>90</v>
      </c>
      <c r="G12" s="173" t="s">
        <v>95</v>
      </c>
      <c r="H12" s="172" t="s">
        <v>50</v>
      </c>
    </row>
    <row r="13" spans="1:8" s="155" customFormat="1" ht="20.25" customHeight="1">
      <c r="A13" s="171" t="s">
        <v>96</v>
      </c>
      <c r="B13" s="171" t="s">
        <v>97</v>
      </c>
      <c r="C13" s="171" t="s">
        <v>98</v>
      </c>
      <c r="D13" s="171" t="s">
        <v>40</v>
      </c>
      <c r="E13" s="171" t="s">
        <v>89</v>
      </c>
      <c r="F13" s="172" t="s">
        <v>90</v>
      </c>
      <c r="G13" s="173" t="s">
        <v>99</v>
      </c>
      <c r="H13" s="172" t="s">
        <v>55</v>
      </c>
    </row>
    <row r="14" spans="1:8" s="155" customFormat="1" ht="20.25" customHeight="1">
      <c r="A14" s="171" t="s">
        <v>100</v>
      </c>
      <c r="B14" s="171" t="s">
        <v>101</v>
      </c>
      <c r="C14" s="171" t="s">
        <v>102</v>
      </c>
      <c r="D14" s="171" t="s">
        <v>40</v>
      </c>
      <c r="E14" s="171" t="s">
        <v>103</v>
      </c>
      <c r="F14" s="172" t="s">
        <v>104</v>
      </c>
      <c r="G14" s="173" t="s">
        <v>105</v>
      </c>
      <c r="H14" s="172" t="s">
        <v>55</v>
      </c>
    </row>
    <row r="15" spans="1:8" s="155" customFormat="1" ht="20.25" customHeight="1">
      <c r="A15" s="171" t="s">
        <v>106</v>
      </c>
      <c r="B15" s="171" t="s">
        <v>107</v>
      </c>
      <c r="C15" s="171" t="s">
        <v>108</v>
      </c>
      <c r="D15" s="171" t="s">
        <v>40</v>
      </c>
      <c r="E15" s="171" t="s">
        <v>103</v>
      </c>
      <c r="F15" s="172" t="s">
        <v>104</v>
      </c>
      <c r="G15" s="173" t="s">
        <v>109</v>
      </c>
      <c r="H15" s="172" t="s">
        <v>60</v>
      </c>
    </row>
    <row r="16" spans="1:8" s="155" customFormat="1" ht="20.25" customHeight="1">
      <c r="A16" s="171" t="s">
        <v>110</v>
      </c>
      <c r="B16" s="171" t="s">
        <v>111</v>
      </c>
      <c r="C16" s="171" t="s">
        <v>112</v>
      </c>
      <c r="D16" s="171" t="s">
        <v>40</v>
      </c>
      <c r="E16" s="171" t="s">
        <v>103</v>
      </c>
      <c r="F16" s="172" t="s">
        <v>104</v>
      </c>
      <c r="G16" s="173" t="s">
        <v>113</v>
      </c>
      <c r="H16" s="172" t="s">
        <v>65</v>
      </c>
    </row>
    <row r="17" spans="1:8" s="155" customFormat="1" ht="20.25" customHeight="1">
      <c r="A17" s="171" t="s">
        <v>114</v>
      </c>
      <c r="B17" s="171" t="s">
        <v>115</v>
      </c>
      <c r="C17" s="171" t="s">
        <v>116</v>
      </c>
      <c r="D17" s="171" t="s">
        <v>40</v>
      </c>
      <c r="E17" s="171" t="s">
        <v>117</v>
      </c>
      <c r="F17" s="172" t="s">
        <v>118</v>
      </c>
      <c r="G17" s="173" t="s">
        <v>119</v>
      </c>
      <c r="H17" s="172" t="s">
        <v>50</v>
      </c>
    </row>
    <row r="18" spans="1:8" s="155" customFormat="1" ht="20.25" customHeight="1">
      <c r="A18" s="171" t="s">
        <v>120</v>
      </c>
      <c r="B18" s="171" t="s">
        <v>121</v>
      </c>
      <c r="C18" s="171" t="s">
        <v>122</v>
      </c>
      <c r="D18" s="171" t="s">
        <v>40</v>
      </c>
      <c r="E18" s="171" t="s">
        <v>117</v>
      </c>
      <c r="F18" s="172" t="s">
        <v>118</v>
      </c>
      <c r="G18" s="173" t="s">
        <v>123</v>
      </c>
      <c r="H18" s="172" t="s">
        <v>55</v>
      </c>
    </row>
    <row r="19" spans="1:8" s="155" customFormat="1" ht="20.25" customHeight="1">
      <c r="A19" s="171" t="s">
        <v>124</v>
      </c>
      <c r="B19" s="171" t="s">
        <v>125</v>
      </c>
      <c r="C19" s="171" t="s">
        <v>126</v>
      </c>
      <c r="D19" s="171" t="s">
        <v>40</v>
      </c>
      <c r="E19" s="171" t="s">
        <v>117</v>
      </c>
      <c r="F19" s="172" t="s">
        <v>118</v>
      </c>
      <c r="G19" s="173" t="s">
        <v>127</v>
      </c>
      <c r="H19" s="172" t="s">
        <v>128</v>
      </c>
    </row>
    <row r="20" spans="1:8" s="155" customFormat="1" ht="20.25" customHeight="1">
      <c r="A20" s="171" t="s">
        <v>129</v>
      </c>
      <c r="B20" s="174" t="s">
        <v>130</v>
      </c>
      <c r="C20" s="171" t="s">
        <v>131</v>
      </c>
      <c r="D20" s="171" t="s">
        <v>40</v>
      </c>
      <c r="E20" s="171" t="s">
        <v>132</v>
      </c>
      <c r="F20" s="172" t="s">
        <v>133</v>
      </c>
      <c r="G20" s="173" t="s">
        <v>134</v>
      </c>
      <c r="H20" s="172" t="s">
        <v>44</v>
      </c>
    </row>
    <row r="21" spans="1:8" s="155" customFormat="1" ht="20.25" customHeight="1">
      <c r="A21" s="171" t="s">
        <v>135</v>
      </c>
      <c r="B21" s="174" t="s">
        <v>136</v>
      </c>
      <c r="C21" s="171" t="s">
        <v>137</v>
      </c>
      <c r="D21" s="171" t="s">
        <v>48</v>
      </c>
      <c r="E21" s="171" t="s">
        <v>132</v>
      </c>
      <c r="F21" s="172" t="s">
        <v>133</v>
      </c>
      <c r="G21" s="173" t="s">
        <v>138</v>
      </c>
      <c r="H21" s="172" t="s">
        <v>50</v>
      </c>
    </row>
    <row r="22" spans="1:8" s="155" customFormat="1" ht="20.25" customHeight="1">
      <c r="A22" s="171" t="s">
        <v>139</v>
      </c>
      <c r="B22" s="174" t="s">
        <v>140</v>
      </c>
      <c r="C22" s="171" t="s">
        <v>141</v>
      </c>
      <c r="D22" s="171" t="s">
        <v>48</v>
      </c>
      <c r="E22" s="171" t="s">
        <v>132</v>
      </c>
      <c r="F22" s="172" t="s">
        <v>133</v>
      </c>
      <c r="G22" s="173" t="s">
        <v>142</v>
      </c>
      <c r="H22" s="172" t="s">
        <v>55</v>
      </c>
    </row>
    <row r="23" spans="1:8" s="155" customFormat="1" ht="20.25" customHeight="1">
      <c r="A23" s="171" t="s">
        <v>143</v>
      </c>
      <c r="B23" s="174" t="s">
        <v>144</v>
      </c>
      <c r="C23" s="171" t="s">
        <v>145</v>
      </c>
      <c r="D23" s="171" t="s">
        <v>48</v>
      </c>
      <c r="E23" s="171" t="s">
        <v>132</v>
      </c>
      <c r="F23" s="172" t="s">
        <v>133</v>
      </c>
      <c r="G23" s="173" t="s">
        <v>146</v>
      </c>
      <c r="H23" s="172" t="s">
        <v>60</v>
      </c>
    </row>
    <row r="24" spans="1:8" s="155" customFormat="1" ht="20.25" customHeight="1">
      <c r="A24" s="171" t="s">
        <v>147</v>
      </c>
      <c r="B24" s="174" t="s">
        <v>148</v>
      </c>
      <c r="C24" s="171" t="s">
        <v>149</v>
      </c>
      <c r="D24" s="171" t="s">
        <v>40</v>
      </c>
      <c r="E24" s="171" t="s">
        <v>150</v>
      </c>
      <c r="F24" s="172" t="s">
        <v>151</v>
      </c>
      <c r="G24" s="173" t="s">
        <v>152</v>
      </c>
      <c r="H24" s="172" t="s">
        <v>44</v>
      </c>
    </row>
    <row r="25" spans="1:8" s="155" customFormat="1" ht="20.25" customHeight="1">
      <c r="A25" s="171" t="s">
        <v>153</v>
      </c>
      <c r="B25" s="171" t="s">
        <v>154</v>
      </c>
      <c r="C25" s="171" t="s">
        <v>155</v>
      </c>
      <c r="D25" s="171" t="s">
        <v>48</v>
      </c>
      <c r="E25" s="171" t="s">
        <v>150</v>
      </c>
      <c r="F25" s="172" t="s">
        <v>151</v>
      </c>
      <c r="G25" s="173" t="s">
        <v>156</v>
      </c>
      <c r="H25" s="172" t="s">
        <v>50</v>
      </c>
    </row>
    <row r="26" spans="1:8" s="155" customFormat="1" ht="20.25" customHeight="1">
      <c r="A26" s="171" t="s">
        <v>157</v>
      </c>
      <c r="B26" s="171" t="s">
        <v>158</v>
      </c>
      <c r="C26" s="171" t="s">
        <v>159</v>
      </c>
      <c r="D26" s="171" t="s">
        <v>40</v>
      </c>
      <c r="E26" s="171" t="s">
        <v>150</v>
      </c>
      <c r="F26" s="172" t="s">
        <v>151</v>
      </c>
      <c r="G26" s="173" t="s">
        <v>160</v>
      </c>
      <c r="H26" s="172" t="s">
        <v>55</v>
      </c>
    </row>
    <row r="27" spans="1:8" s="155" customFormat="1" ht="20.25" customHeight="1">
      <c r="A27" s="171" t="s">
        <v>161</v>
      </c>
      <c r="B27" s="171" t="s">
        <v>162</v>
      </c>
      <c r="C27" s="171" t="s">
        <v>163</v>
      </c>
      <c r="D27" s="171" t="s">
        <v>40</v>
      </c>
      <c r="E27" s="171" t="s">
        <v>164</v>
      </c>
      <c r="F27" s="172" t="s">
        <v>165</v>
      </c>
      <c r="G27" s="173" t="s">
        <v>166</v>
      </c>
      <c r="H27" s="172" t="s">
        <v>50</v>
      </c>
    </row>
    <row r="28" spans="1:8" s="155" customFormat="1" ht="20.25" customHeight="1">
      <c r="A28" s="171" t="s">
        <v>167</v>
      </c>
      <c r="B28" s="171" t="s">
        <v>168</v>
      </c>
      <c r="C28" s="171" t="s">
        <v>169</v>
      </c>
      <c r="D28" s="171" t="s">
        <v>48</v>
      </c>
      <c r="E28" s="171" t="s">
        <v>170</v>
      </c>
      <c r="F28" s="172" t="s">
        <v>171</v>
      </c>
      <c r="G28" s="173" t="s">
        <v>172</v>
      </c>
      <c r="H28" s="172" t="s">
        <v>44</v>
      </c>
    </row>
    <row r="29" spans="1:8" s="155" customFormat="1" ht="20.25" customHeight="1">
      <c r="A29" s="171" t="s">
        <v>173</v>
      </c>
      <c r="B29" s="171" t="s">
        <v>174</v>
      </c>
      <c r="C29" s="171" t="s">
        <v>175</v>
      </c>
      <c r="D29" s="171" t="s">
        <v>48</v>
      </c>
      <c r="E29" s="171" t="s">
        <v>170</v>
      </c>
      <c r="F29" s="172" t="s">
        <v>171</v>
      </c>
      <c r="G29" s="173" t="s">
        <v>176</v>
      </c>
      <c r="H29" s="172" t="s">
        <v>50</v>
      </c>
    </row>
    <row r="30" spans="1:8" s="155" customFormat="1" ht="20.25" customHeight="1">
      <c r="A30" s="171" t="s">
        <v>177</v>
      </c>
      <c r="B30" s="171" t="s">
        <v>178</v>
      </c>
      <c r="C30" s="171" t="s">
        <v>179</v>
      </c>
      <c r="D30" s="171" t="s">
        <v>48</v>
      </c>
      <c r="E30" s="171" t="s">
        <v>170</v>
      </c>
      <c r="F30" s="172" t="s">
        <v>171</v>
      </c>
      <c r="G30" s="173" t="s">
        <v>180</v>
      </c>
      <c r="H30" s="172" t="s">
        <v>55</v>
      </c>
    </row>
    <row r="31" spans="1:8" s="155" customFormat="1" ht="20.25" customHeight="1">
      <c r="A31" s="171" t="s">
        <v>181</v>
      </c>
      <c r="B31" s="171" t="s">
        <v>182</v>
      </c>
      <c r="C31" s="171" t="s">
        <v>183</v>
      </c>
      <c r="D31" s="171" t="s">
        <v>40</v>
      </c>
      <c r="E31" s="171" t="s">
        <v>184</v>
      </c>
      <c r="F31" s="172" t="s">
        <v>185</v>
      </c>
      <c r="G31" s="173" t="s">
        <v>186</v>
      </c>
      <c r="H31" s="172" t="s">
        <v>44</v>
      </c>
    </row>
    <row r="32" spans="1:8" s="155" customFormat="1" ht="20.25" customHeight="1">
      <c r="A32" s="171" t="s">
        <v>187</v>
      </c>
      <c r="B32" s="171" t="s">
        <v>188</v>
      </c>
      <c r="C32" s="171" t="s">
        <v>189</v>
      </c>
      <c r="D32" s="171" t="s">
        <v>48</v>
      </c>
      <c r="E32" s="171" t="s">
        <v>184</v>
      </c>
      <c r="F32" s="172" t="s">
        <v>185</v>
      </c>
      <c r="G32" s="173" t="s">
        <v>190</v>
      </c>
      <c r="H32" s="172" t="s">
        <v>50</v>
      </c>
    </row>
    <row r="33" spans="1:8" s="155" customFormat="1" ht="20.25" customHeight="1">
      <c r="A33" s="171" t="s">
        <v>191</v>
      </c>
      <c r="B33" s="171" t="s">
        <v>192</v>
      </c>
      <c r="C33" s="171" t="s">
        <v>193</v>
      </c>
      <c r="D33" s="171" t="s">
        <v>40</v>
      </c>
      <c r="E33" s="171" t="s">
        <v>184</v>
      </c>
      <c r="F33" s="172" t="s">
        <v>185</v>
      </c>
      <c r="G33" s="173" t="s">
        <v>194</v>
      </c>
      <c r="H33" s="172" t="s">
        <v>55</v>
      </c>
    </row>
    <row r="34" spans="1:8" s="155" customFormat="1" ht="20.25" customHeight="1">
      <c r="A34" s="171" t="s">
        <v>195</v>
      </c>
      <c r="B34" s="171" t="s">
        <v>196</v>
      </c>
      <c r="C34" s="171" t="s">
        <v>197</v>
      </c>
      <c r="D34" s="171" t="s">
        <v>40</v>
      </c>
      <c r="E34" s="171" t="s">
        <v>198</v>
      </c>
      <c r="F34" s="172" t="s">
        <v>199</v>
      </c>
      <c r="G34" s="173" t="s">
        <v>200</v>
      </c>
      <c r="H34" s="172" t="s">
        <v>60</v>
      </c>
    </row>
    <row r="35" spans="1:8" s="155" customFormat="1" ht="20.25" customHeight="1">
      <c r="A35" s="171" t="s">
        <v>201</v>
      </c>
      <c r="B35" s="171" t="s">
        <v>202</v>
      </c>
      <c r="C35" s="171" t="s">
        <v>203</v>
      </c>
      <c r="D35" s="171" t="s">
        <v>48</v>
      </c>
      <c r="E35" s="171" t="s">
        <v>204</v>
      </c>
      <c r="F35" s="172" t="s">
        <v>205</v>
      </c>
      <c r="G35" s="173" t="s">
        <v>206</v>
      </c>
      <c r="H35" s="172" t="s">
        <v>50</v>
      </c>
    </row>
    <row r="36" spans="1:8" s="155" customFormat="1" ht="20.25" customHeight="1">
      <c r="A36" s="171" t="s">
        <v>207</v>
      </c>
      <c r="B36" s="171" t="s">
        <v>208</v>
      </c>
      <c r="C36" s="171" t="s">
        <v>209</v>
      </c>
      <c r="D36" s="171" t="s">
        <v>48</v>
      </c>
      <c r="E36" s="171" t="s">
        <v>204</v>
      </c>
      <c r="F36" s="172" t="s">
        <v>205</v>
      </c>
      <c r="G36" s="173" t="s">
        <v>210</v>
      </c>
      <c r="H36" s="172" t="s">
        <v>60</v>
      </c>
    </row>
    <row r="37" spans="1:8" s="155" customFormat="1" ht="20.25" customHeight="1">
      <c r="A37" s="171" t="s">
        <v>211</v>
      </c>
      <c r="B37" s="171" t="s">
        <v>212</v>
      </c>
      <c r="C37" s="171" t="s">
        <v>213</v>
      </c>
      <c r="D37" s="171" t="s">
        <v>48</v>
      </c>
      <c r="E37" s="171" t="s">
        <v>214</v>
      </c>
      <c r="F37" s="172" t="s">
        <v>215</v>
      </c>
      <c r="G37" s="173" t="s">
        <v>216</v>
      </c>
      <c r="H37" s="172" t="s">
        <v>44</v>
      </c>
    </row>
    <row r="38" spans="1:8" s="155" customFormat="1" ht="20.25" customHeight="1">
      <c r="A38" s="171" t="s">
        <v>217</v>
      </c>
      <c r="B38" s="171" t="s">
        <v>218</v>
      </c>
      <c r="C38" s="171" t="s">
        <v>219</v>
      </c>
      <c r="D38" s="171" t="s">
        <v>48</v>
      </c>
      <c r="E38" s="171" t="s">
        <v>214</v>
      </c>
      <c r="F38" s="172" t="s">
        <v>215</v>
      </c>
      <c r="G38" s="173" t="s">
        <v>220</v>
      </c>
      <c r="H38" s="172" t="s">
        <v>60</v>
      </c>
    </row>
    <row r="39" spans="1:8" s="155" customFormat="1" ht="20.25" customHeight="1">
      <c r="A39" s="171" t="s">
        <v>221</v>
      </c>
      <c r="B39" s="171" t="s">
        <v>222</v>
      </c>
      <c r="C39" s="171" t="s">
        <v>223</v>
      </c>
      <c r="D39" s="171" t="s">
        <v>40</v>
      </c>
      <c r="E39" s="171" t="s">
        <v>224</v>
      </c>
      <c r="F39" s="172" t="s">
        <v>225</v>
      </c>
      <c r="G39" s="173" t="s">
        <v>226</v>
      </c>
      <c r="H39" s="172" t="s">
        <v>44</v>
      </c>
    </row>
    <row r="40" spans="1:8" s="155" customFormat="1" ht="20.25" customHeight="1">
      <c r="A40" s="171" t="s">
        <v>227</v>
      </c>
      <c r="B40" s="171" t="s">
        <v>228</v>
      </c>
      <c r="C40" s="171" t="s">
        <v>229</v>
      </c>
      <c r="D40" s="171" t="s">
        <v>40</v>
      </c>
      <c r="E40" s="171" t="s">
        <v>224</v>
      </c>
      <c r="F40" s="172" t="s">
        <v>225</v>
      </c>
      <c r="G40" s="173" t="s">
        <v>230</v>
      </c>
      <c r="H40" s="172" t="s">
        <v>50</v>
      </c>
    </row>
    <row r="41" spans="1:8" s="155" customFormat="1" ht="20.25" customHeight="1">
      <c r="A41" s="171" t="s">
        <v>231</v>
      </c>
      <c r="B41" s="171" t="s">
        <v>232</v>
      </c>
      <c r="C41" s="171" t="s">
        <v>233</v>
      </c>
      <c r="D41" s="171" t="s">
        <v>40</v>
      </c>
      <c r="E41" s="171" t="s">
        <v>224</v>
      </c>
      <c r="F41" s="172" t="s">
        <v>225</v>
      </c>
      <c r="G41" s="173" t="s">
        <v>234</v>
      </c>
      <c r="H41" s="172" t="s">
        <v>55</v>
      </c>
    </row>
    <row r="42" spans="1:8" s="155" customFormat="1" ht="20.25" customHeight="1">
      <c r="A42" s="171" t="s">
        <v>235</v>
      </c>
      <c r="B42" s="171" t="s">
        <v>236</v>
      </c>
      <c r="C42" s="171" t="s">
        <v>237</v>
      </c>
      <c r="D42" s="171" t="s">
        <v>40</v>
      </c>
      <c r="E42" s="171" t="s">
        <v>224</v>
      </c>
      <c r="F42" s="172" t="s">
        <v>225</v>
      </c>
      <c r="G42" s="173" t="s">
        <v>156</v>
      </c>
      <c r="H42" s="172" t="s">
        <v>60</v>
      </c>
    </row>
    <row r="43" spans="1:8" s="155" customFormat="1" ht="20.25" customHeight="1">
      <c r="A43" s="171" t="s">
        <v>238</v>
      </c>
      <c r="B43" s="171" t="s">
        <v>239</v>
      </c>
      <c r="C43" s="171" t="s">
        <v>240</v>
      </c>
      <c r="D43" s="171" t="s">
        <v>40</v>
      </c>
      <c r="E43" s="171" t="s">
        <v>224</v>
      </c>
      <c r="F43" s="172" t="s">
        <v>225</v>
      </c>
      <c r="G43" s="173" t="s">
        <v>241</v>
      </c>
      <c r="H43" s="172" t="s">
        <v>65</v>
      </c>
    </row>
    <row r="44" spans="1:8" s="155" customFormat="1" ht="20.25" customHeight="1">
      <c r="A44" s="171" t="s">
        <v>242</v>
      </c>
      <c r="B44" s="171" t="s">
        <v>243</v>
      </c>
      <c r="C44" s="171" t="s">
        <v>244</v>
      </c>
      <c r="D44" s="171" t="s">
        <v>40</v>
      </c>
      <c r="E44" s="171" t="s">
        <v>245</v>
      </c>
      <c r="F44" s="172" t="s">
        <v>246</v>
      </c>
      <c r="G44" s="173" t="s">
        <v>247</v>
      </c>
      <c r="H44" s="172" t="s">
        <v>44</v>
      </c>
    </row>
    <row r="45" spans="1:8" s="155" customFormat="1" ht="20.25" customHeight="1">
      <c r="A45" s="171" t="s">
        <v>248</v>
      </c>
      <c r="B45" s="171" t="s">
        <v>249</v>
      </c>
      <c r="C45" s="171" t="s">
        <v>250</v>
      </c>
      <c r="D45" s="171" t="s">
        <v>40</v>
      </c>
      <c r="E45" s="171" t="s">
        <v>245</v>
      </c>
      <c r="F45" s="172" t="s">
        <v>246</v>
      </c>
      <c r="G45" s="173" t="s">
        <v>251</v>
      </c>
      <c r="H45" s="172" t="s">
        <v>50</v>
      </c>
    </row>
    <row r="46" spans="1:8" s="155" customFormat="1" ht="20.25" customHeight="1">
      <c r="A46" s="171" t="s">
        <v>252</v>
      </c>
      <c r="B46" s="171" t="s">
        <v>253</v>
      </c>
      <c r="C46" s="171" t="s">
        <v>254</v>
      </c>
      <c r="D46" s="171" t="s">
        <v>40</v>
      </c>
      <c r="E46" s="171" t="s">
        <v>245</v>
      </c>
      <c r="F46" s="172" t="s">
        <v>246</v>
      </c>
      <c r="G46" s="173" t="s">
        <v>255</v>
      </c>
      <c r="H46" s="172" t="s">
        <v>128</v>
      </c>
    </row>
    <row r="47" spans="1:8" s="155" customFormat="1" ht="20.25" customHeight="1">
      <c r="A47" s="171" t="s">
        <v>256</v>
      </c>
      <c r="B47" s="171" t="s">
        <v>257</v>
      </c>
      <c r="C47" s="171" t="s">
        <v>258</v>
      </c>
      <c r="D47" s="171" t="s">
        <v>40</v>
      </c>
      <c r="E47" s="171" t="s">
        <v>259</v>
      </c>
      <c r="F47" s="172" t="s">
        <v>260</v>
      </c>
      <c r="G47" s="173" t="s">
        <v>261</v>
      </c>
      <c r="H47" s="172" t="s">
        <v>44</v>
      </c>
    </row>
    <row r="48" spans="1:8" s="155" customFormat="1" ht="20.25" customHeight="1">
      <c r="A48" s="171" t="s">
        <v>262</v>
      </c>
      <c r="B48" s="171" t="s">
        <v>263</v>
      </c>
      <c r="C48" s="171" t="s">
        <v>264</v>
      </c>
      <c r="D48" s="171" t="s">
        <v>48</v>
      </c>
      <c r="E48" s="171" t="s">
        <v>259</v>
      </c>
      <c r="F48" s="172" t="s">
        <v>260</v>
      </c>
      <c r="G48" s="173" t="s">
        <v>265</v>
      </c>
      <c r="H48" s="172" t="s">
        <v>50</v>
      </c>
    </row>
    <row r="49" spans="1:8" s="155" customFormat="1" ht="20.25" customHeight="1">
      <c r="A49" s="171" t="s">
        <v>266</v>
      </c>
      <c r="B49" s="171" t="s">
        <v>267</v>
      </c>
      <c r="C49" s="171" t="s">
        <v>268</v>
      </c>
      <c r="D49" s="171" t="s">
        <v>40</v>
      </c>
      <c r="E49" s="171" t="s">
        <v>259</v>
      </c>
      <c r="F49" s="172" t="s">
        <v>260</v>
      </c>
      <c r="G49" s="173" t="s">
        <v>269</v>
      </c>
      <c r="H49" s="172" t="s">
        <v>55</v>
      </c>
    </row>
    <row r="50" spans="1:8" s="155" customFormat="1" ht="20.25" customHeight="1">
      <c r="A50" s="171" t="s">
        <v>270</v>
      </c>
      <c r="B50" s="171" t="s">
        <v>271</v>
      </c>
      <c r="C50" s="171" t="s">
        <v>272</v>
      </c>
      <c r="D50" s="171" t="s">
        <v>40</v>
      </c>
      <c r="E50" s="171" t="s">
        <v>273</v>
      </c>
      <c r="F50" s="172" t="s">
        <v>274</v>
      </c>
      <c r="G50" s="173" t="s">
        <v>206</v>
      </c>
      <c r="H50" s="172" t="s">
        <v>44</v>
      </c>
    </row>
    <row r="51" spans="1:8" s="155" customFormat="1" ht="20.25" customHeight="1">
      <c r="A51" s="171" t="s">
        <v>275</v>
      </c>
      <c r="B51" s="174" t="s">
        <v>276</v>
      </c>
      <c r="C51" s="171" t="s">
        <v>277</v>
      </c>
      <c r="D51" s="171" t="s">
        <v>48</v>
      </c>
      <c r="E51" s="171" t="s">
        <v>273</v>
      </c>
      <c r="F51" s="172" t="s">
        <v>274</v>
      </c>
      <c r="G51" s="173" t="s">
        <v>278</v>
      </c>
      <c r="H51" s="172" t="s">
        <v>50</v>
      </c>
    </row>
    <row r="52" spans="1:8" s="155" customFormat="1" ht="20.25" customHeight="1">
      <c r="A52" s="171" t="s">
        <v>279</v>
      </c>
      <c r="B52" s="174" t="s">
        <v>280</v>
      </c>
      <c r="C52" s="171" t="s">
        <v>281</v>
      </c>
      <c r="D52" s="171" t="s">
        <v>40</v>
      </c>
      <c r="E52" s="171" t="s">
        <v>273</v>
      </c>
      <c r="F52" s="172" t="s">
        <v>274</v>
      </c>
      <c r="G52" s="173" t="s">
        <v>282</v>
      </c>
      <c r="H52" s="172" t="s">
        <v>55</v>
      </c>
    </row>
    <row r="53" spans="1:8" s="155" customFormat="1" ht="20.25" customHeight="1">
      <c r="A53" s="171" t="s">
        <v>283</v>
      </c>
      <c r="B53" s="174" t="s">
        <v>284</v>
      </c>
      <c r="C53" s="171" t="s">
        <v>285</v>
      </c>
      <c r="D53" s="171" t="s">
        <v>40</v>
      </c>
      <c r="E53" s="171" t="s">
        <v>286</v>
      </c>
      <c r="F53" s="172" t="s">
        <v>287</v>
      </c>
      <c r="G53" s="173" t="s">
        <v>288</v>
      </c>
      <c r="H53" s="172" t="s">
        <v>44</v>
      </c>
    </row>
    <row r="54" spans="1:8" s="155" customFormat="1" ht="20.25" customHeight="1">
      <c r="A54" s="160"/>
      <c r="B54" s="174" t="s">
        <v>289</v>
      </c>
      <c r="C54" s="171" t="s">
        <v>290</v>
      </c>
      <c r="D54" s="171" t="s">
        <v>40</v>
      </c>
      <c r="E54" s="171" t="s">
        <v>291</v>
      </c>
      <c r="F54" s="161">
        <v>201901</v>
      </c>
      <c r="G54" s="162"/>
      <c r="H54" s="161"/>
    </row>
    <row r="55" spans="1:8" s="155" customFormat="1" ht="20.25" customHeight="1">
      <c r="A55" s="160"/>
      <c r="B55" s="174" t="s">
        <v>292</v>
      </c>
      <c r="C55" s="171" t="s">
        <v>293</v>
      </c>
      <c r="D55" s="171" t="s">
        <v>48</v>
      </c>
      <c r="E55" s="171" t="s">
        <v>294</v>
      </c>
      <c r="F55" s="161">
        <v>201902</v>
      </c>
      <c r="G55" s="162"/>
      <c r="H55" s="161"/>
    </row>
    <row r="56" spans="1:8" s="155" customFormat="1" ht="20.25" customHeight="1">
      <c r="A56" s="160"/>
      <c r="B56" s="174" t="s">
        <v>295</v>
      </c>
      <c r="C56" s="171" t="s">
        <v>296</v>
      </c>
      <c r="D56" s="171" t="s">
        <v>40</v>
      </c>
      <c r="E56" s="171" t="s">
        <v>294</v>
      </c>
      <c r="F56" s="161">
        <v>201902</v>
      </c>
      <c r="G56" s="162"/>
      <c r="H56" s="161"/>
    </row>
    <row r="57" spans="1:8" s="155" customFormat="1" ht="20.25" customHeight="1">
      <c r="A57" s="160"/>
      <c r="B57" s="174" t="s">
        <v>297</v>
      </c>
      <c r="C57" s="171" t="s">
        <v>298</v>
      </c>
      <c r="D57" s="171" t="s">
        <v>48</v>
      </c>
      <c r="E57" s="171" t="s">
        <v>132</v>
      </c>
      <c r="F57" s="161">
        <v>201903</v>
      </c>
      <c r="G57" s="162"/>
      <c r="H57" s="161"/>
    </row>
    <row r="58" spans="1:8" s="155" customFormat="1" ht="20.25" customHeight="1">
      <c r="A58" s="160"/>
      <c r="B58" s="174" t="s">
        <v>299</v>
      </c>
      <c r="C58" s="171" t="s">
        <v>300</v>
      </c>
      <c r="D58" s="171" t="s">
        <v>40</v>
      </c>
      <c r="E58" s="171" t="s">
        <v>301</v>
      </c>
      <c r="F58" s="161">
        <v>201904</v>
      </c>
      <c r="G58" s="162"/>
      <c r="H58" s="161"/>
    </row>
    <row r="59" spans="1:8" s="155" customFormat="1" ht="20.25" customHeight="1">
      <c r="A59" s="160"/>
      <c r="B59" s="174" t="s">
        <v>302</v>
      </c>
      <c r="C59" s="171" t="s">
        <v>303</v>
      </c>
      <c r="D59" s="171" t="s">
        <v>40</v>
      </c>
      <c r="E59" s="171" t="s">
        <v>304</v>
      </c>
      <c r="F59" s="161">
        <v>201905</v>
      </c>
      <c r="G59" s="162"/>
      <c r="H59" s="161"/>
    </row>
    <row r="60" ht="20.25" customHeight="1">
      <c r="E60" s="156"/>
    </row>
    <row r="61" ht="20.25" customHeight="1">
      <c r="E61" s="156"/>
    </row>
    <row r="62" ht="20.25" customHeight="1">
      <c r="E62" s="156"/>
    </row>
    <row r="63" ht="20.25" customHeight="1">
      <c r="E63" s="156"/>
    </row>
    <row r="64" ht="20.25" customHeight="1">
      <c r="E64" s="156"/>
    </row>
    <row r="65" ht="20.25" customHeight="1">
      <c r="E65" s="156"/>
    </row>
    <row r="66" ht="20.25" customHeight="1">
      <c r="E66" s="156"/>
    </row>
    <row r="67" ht="20.25" customHeight="1">
      <c r="E67" s="156"/>
    </row>
    <row r="68" ht="20.25" customHeight="1">
      <c r="E68" s="156"/>
    </row>
    <row r="69" ht="20.25" customHeight="1">
      <c r="E69" s="156"/>
    </row>
    <row r="70" ht="20.25" customHeight="1">
      <c r="E70" s="156"/>
    </row>
    <row r="71" ht="20.25" customHeight="1">
      <c r="E71" s="156"/>
    </row>
    <row r="72" ht="20.25" customHeight="1">
      <c r="E72" s="156"/>
    </row>
    <row r="73" ht="20.25" customHeight="1">
      <c r="E73" s="156"/>
    </row>
    <row r="74" ht="20.25" customHeight="1">
      <c r="E74" s="156"/>
    </row>
    <row r="75" ht="20.25" customHeight="1">
      <c r="E75" s="156"/>
    </row>
    <row r="76" ht="20.25" customHeight="1">
      <c r="E76" s="156"/>
    </row>
    <row r="77" ht="20.25" customHeight="1">
      <c r="E77" s="156"/>
    </row>
    <row r="78" ht="20.25" customHeight="1">
      <c r="E78" s="156"/>
    </row>
    <row r="79" ht="20.25" customHeight="1">
      <c r="E79" s="156"/>
    </row>
    <row r="80" ht="20.25" customHeight="1">
      <c r="E80" s="156"/>
    </row>
    <row r="81" ht="20.25" customHeight="1">
      <c r="E81" s="156"/>
    </row>
    <row r="82" ht="20.25" customHeight="1">
      <c r="E82" s="156"/>
    </row>
    <row r="83" ht="20.25" customHeight="1">
      <c r="E83" s="156"/>
    </row>
    <row r="84" ht="20.25" customHeight="1">
      <c r="E84" s="156"/>
    </row>
    <row r="85" ht="20.25" customHeight="1">
      <c r="E85" s="156"/>
    </row>
    <row r="86" ht="20.25" customHeight="1">
      <c r="E86" s="156"/>
    </row>
    <row r="87" ht="20.25" customHeight="1">
      <c r="E87" s="156"/>
    </row>
    <row r="88" ht="20.25" customHeight="1">
      <c r="E88" s="156"/>
    </row>
    <row r="89" ht="20.25" customHeight="1">
      <c r="E89" s="156"/>
    </row>
    <row r="90" ht="20.25" customHeight="1">
      <c r="E90" s="156"/>
    </row>
    <row r="91" ht="20.25" customHeight="1">
      <c r="E91" s="156"/>
    </row>
    <row r="92" ht="20.25" customHeight="1">
      <c r="E92" s="156"/>
    </row>
    <row r="93" ht="20.25" customHeight="1">
      <c r="E93" s="156"/>
    </row>
    <row r="94" ht="20.25" customHeight="1">
      <c r="E94" s="156"/>
    </row>
    <row r="95" ht="20.25" customHeight="1">
      <c r="E95" s="156"/>
    </row>
    <row r="96" ht="20.25" customHeight="1">
      <c r="E96" s="156"/>
    </row>
    <row r="97" ht="20.25" customHeight="1">
      <c r="E97" s="156"/>
    </row>
    <row r="98" ht="20.25" customHeight="1">
      <c r="E98" s="156"/>
    </row>
    <row r="99" ht="20.25" customHeight="1">
      <c r="E99" s="156"/>
    </row>
    <row r="100" ht="20.25" customHeight="1">
      <c r="E100" s="156"/>
    </row>
    <row r="101" ht="20.25" customHeight="1">
      <c r="E101" s="156"/>
    </row>
    <row r="102" ht="20.25" customHeight="1">
      <c r="E102" s="156"/>
    </row>
    <row r="103" ht="20.25" customHeight="1">
      <c r="E103" s="156"/>
    </row>
    <row r="104" ht="20.25" customHeight="1">
      <c r="E104" s="156"/>
    </row>
    <row r="105" ht="20.25" customHeight="1">
      <c r="E105" s="156"/>
    </row>
    <row r="106" ht="20.25" customHeight="1">
      <c r="E106" s="156"/>
    </row>
    <row r="107" ht="20.25" customHeight="1">
      <c r="E107" s="156"/>
    </row>
    <row r="108" ht="20.25" customHeight="1">
      <c r="E108" s="156"/>
    </row>
    <row r="109" ht="20.25" customHeight="1">
      <c r="E109" s="156"/>
    </row>
    <row r="110" ht="20.25" customHeight="1">
      <c r="E110" s="156"/>
    </row>
    <row r="111" ht="20.25" customHeight="1">
      <c r="E111" s="156"/>
    </row>
    <row r="112" ht="20.25" customHeight="1">
      <c r="E112" s="156"/>
    </row>
    <row r="113" ht="20.25" customHeight="1">
      <c r="E113" s="156"/>
    </row>
    <row r="114" ht="20.25" customHeight="1">
      <c r="E114" s="156"/>
    </row>
    <row r="115" ht="20.25" customHeight="1">
      <c r="E115" s="156"/>
    </row>
    <row r="116" ht="20.25" customHeight="1">
      <c r="E116" s="156"/>
    </row>
    <row r="117" ht="20.25" customHeight="1">
      <c r="E117" s="156"/>
    </row>
    <row r="118" ht="20.25" customHeight="1">
      <c r="E118" s="156"/>
    </row>
    <row r="119" ht="20.25" customHeight="1">
      <c r="E119" s="156"/>
    </row>
    <row r="120" ht="20.25" customHeight="1">
      <c r="E120" s="156"/>
    </row>
    <row r="121" ht="20.25" customHeight="1">
      <c r="E121" s="156"/>
    </row>
    <row r="122" ht="20.25" customHeight="1">
      <c r="E122" s="156"/>
    </row>
    <row r="123" ht="20.25" customHeight="1">
      <c r="E123" s="156"/>
    </row>
    <row r="124" ht="20.25" customHeight="1">
      <c r="E124" s="156"/>
    </row>
    <row r="125" ht="20.25" customHeight="1">
      <c r="E125" s="156"/>
    </row>
    <row r="126" ht="20.25" customHeight="1">
      <c r="E126" s="156"/>
    </row>
    <row r="127" ht="20.25" customHeight="1">
      <c r="E127" s="156"/>
    </row>
    <row r="128" ht="20.25" customHeight="1">
      <c r="E128" s="156"/>
    </row>
    <row r="129" ht="20.25" customHeight="1">
      <c r="E129" s="156"/>
    </row>
    <row r="130" ht="20.25" customHeight="1">
      <c r="E130" s="156"/>
    </row>
    <row r="131" ht="20.25" customHeight="1">
      <c r="E131" s="156"/>
    </row>
    <row r="132" ht="20.25" customHeight="1">
      <c r="E132" s="156"/>
    </row>
    <row r="133" ht="20.25" customHeight="1">
      <c r="E133" s="156"/>
    </row>
    <row r="134" ht="20.25" customHeight="1">
      <c r="E134" s="156"/>
    </row>
    <row r="135" ht="20.25" customHeight="1">
      <c r="E135" s="156"/>
    </row>
    <row r="136" ht="20.25" customHeight="1">
      <c r="E136" s="156"/>
    </row>
    <row r="137" ht="20.25" customHeight="1">
      <c r="E137" s="156"/>
    </row>
    <row r="138" ht="20.25" customHeight="1">
      <c r="E138" s="156"/>
    </row>
    <row r="139" ht="20.25" customHeight="1">
      <c r="E139" s="156"/>
    </row>
    <row r="140" ht="20.25" customHeight="1">
      <c r="E140" s="156"/>
    </row>
    <row r="141" ht="20.25" customHeight="1">
      <c r="E141" s="156"/>
    </row>
    <row r="142" ht="20.25" customHeight="1">
      <c r="E142" s="156"/>
    </row>
    <row r="143" ht="20.25" customHeight="1">
      <c r="E143" s="156"/>
    </row>
    <row r="144" ht="20.25" customHeight="1">
      <c r="E144" s="156"/>
    </row>
    <row r="145" ht="20.25" customHeight="1">
      <c r="E145" s="156"/>
    </row>
    <row r="146" ht="20.25" customHeight="1">
      <c r="E146" s="156"/>
    </row>
    <row r="147" ht="20.25" customHeight="1">
      <c r="E147" s="156"/>
    </row>
    <row r="148" ht="20.25" customHeight="1">
      <c r="E148" s="156"/>
    </row>
    <row r="149" ht="20.25" customHeight="1">
      <c r="E149" s="156"/>
    </row>
    <row r="150" ht="20.25" customHeight="1">
      <c r="E150" s="156"/>
    </row>
    <row r="151" ht="20.25" customHeight="1">
      <c r="E151" s="156"/>
    </row>
    <row r="152" ht="20.25" customHeight="1">
      <c r="E152" s="156"/>
    </row>
    <row r="153" ht="20.25" customHeight="1">
      <c r="E153" s="156"/>
    </row>
    <row r="154" ht="20.25" customHeight="1">
      <c r="E154" s="156"/>
    </row>
    <row r="155" ht="20.25" customHeight="1">
      <c r="E155" s="156"/>
    </row>
    <row r="156" ht="20.25" customHeight="1">
      <c r="E156" s="156"/>
    </row>
    <row r="157" ht="20.25" customHeight="1">
      <c r="E157" s="156"/>
    </row>
    <row r="158" ht="20.25" customHeight="1">
      <c r="E158" s="156"/>
    </row>
    <row r="159" ht="20.25" customHeight="1">
      <c r="E159" s="156"/>
    </row>
    <row r="160" ht="20.25" customHeight="1">
      <c r="E160" s="156"/>
    </row>
    <row r="161" ht="20.25" customHeight="1">
      <c r="E161" s="156"/>
    </row>
    <row r="162" ht="20.25" customHeight="1">
      <c r="E162" s="156"/>
    </row>
    <row r="163" ht="20.25" customHeight="1">
      <c r="E163" s="156"/>
    </row>
    <row r="164" ht="20.25" customHeight="1">
      <c r="E164" s="156"/>
    </row>
    <row r="165" ht="20.25" customHeight="1">
      <c r="E165" s="156"/>
    </row>
    <row r="166" ht="20.25" customHeight="1">
      <c r="E166" s="156"/>
    </row>
    <row r="167" ht="20.25" customHeight="1">
      <c r="E167" s="156"/>
    </row>
    <row r="168" ht="20.25" customHeight="1">
      <c r="E168" s="156"/>
    </row>
    <row r="169" ht="20.25" customHeight="1">
      <c r="E169" s="156"/>
    </row>
    <row r="170" ht="20.25" customHeight="1">
      <c r="E170" s="156"/>
    </row>
    <row r="171" ht="20.25" customHeight="1">
      <c r="E171" s="156"/>
    </row>
    <row r="172" ht="20.25" customHeight="1">
      <c r="E172" s="156"/>
    </row>
    <row r="173" ht="20.25" customHeight="1">
      <c r="E173" s="156"/>
    </row>
    <row r="174" ht="20.25" customHeight="1">
      <c r="E174" s="156"/>
    </row>
    <row r="175" ht="20.25" customHeight="1">
      <c r="E175" s="156"/>
    </row>
    <row r="176" ht="20.25" customHeight="1">
      <c r="E176" s="156"/>
    </row>
    <row r="177" ht="20.25" customHeight="1">
      <c r="E177" s="156"/>
    </row>
    <row r="178" ht="20.25" customHeight="1">
      <c r="E178" s="156"/>
    </row>
    <row r="179" ht="20.25" customHeight="1">
      <c r="E179" s="156"/>
    </row>
    <row r="180" ht="20.25" customHeight="1">
      <c r="E180" s="156"/>
    </row>
    <row r="181" ht="20.25" customHeight="1">
      <c r="E181" s="156"/>
    </row>
    <row r="182" ht="20.25" customHeight="1">
      <c r="E182" s="156"/>
    </row>
    <row r="183" ht="20.25" customHeight="1">
      <c r="E183" s="156"/>
    </row>
    <row r="184" ht="20.25" customHeight="1">
      <c r="E184" s="156"/>
    </row>
    <row r="185" ht="20.25" customHeight="1">
      <c r="E185" s="156"/>
    </row>
    <row r="186" ht="20.25" customHeight="1">
      <c r="E186" s="156"/>
    </row>
    <row r="187" ht="20.25" customHeight="1">
      <c r="E187" s="156"/>
    </row>
    <row r="188" ht="20.25" customHeight="1">
      <c r="E188" s="156"/>
    </row>
    <row r="189" ht="20.25" customHeight="1">
      <c r="E189" s="156"/>
    </row>
    <row r="190" ht="20.25" customHeight="1">
      <c r="E190" s="156"/>
    </row>
    <row r="191" ht="20.25" customHeight="1">
      <c r="E191" s="156"/>
    </row>
    <row r="192" ht="20.25" customHeight="1">
      <c r="E192" s="156"/>
    </row>
    <row r="193" ht="20.25" customHeight="1">
      <c r="E193" s="156"/>
    </row>
    <row r="194" ht="20.25" customHeight="1">
      <c r="E194" s="156"/>
    </row>
    <row r="195" ht="20.25" customHeight="1">
      <c r="E195" s="156"/>
    </row>
    <row r="196" ht="20.25" customHeight="1">
      <c r="E196" s="156"/>
    </row>
    <row r="197" ht="20.25" customHeight="1">
      <c r="E197" s="156"/>
    </row>
    <row r="198" ht="20.25" customHeight="1">
      <c r="E198" s="156"/>
    </row>
    <row r="199" ht="20.25" customHeight="1">
      <c r="E199" s="156"/>
    </row>
    <row r="200" ht="20.25" customHeight="1">
      <c r="E200" s="156"/>
    </row>
    <row r="201" ht="20.25" customHeight="1">
      <c r="E201" s="156"/>
    </row>
    <row r="202" ht="20.25" customHeight="1">
      <c r="E202" s="156"/>
    </row>
    <row r="203" ht="20.25" customHeight="1">
      <c r="E203" s="156"/>
    </row>
    <row r="204" ht="20.25" customHeight="1">
      <c r="E204" s="156"/>
    </row>
    <row r="205" ht="20.25" customHeight="1">
      <c r="E205" s="156"/>
    </row>
    <row r="206" ht="20.25" customHeight="1">
      <c r="E206" s="156"/>
    </row>
    <row r="207" ht="20.25" customHeight="1">
      <c r="E207" s="156"/>
    </row>
    <row r="208" ht="20.25" customHeight="1">
      <c r="E208" s="156"/>
    </row>
    <row r="209" ht="20.25" customHeight="1">
      <c r="E209" s="156"/>
    </row>
    <row r="210" ht="20.25" customHeight="1">
      <c r="E210" s="156"/>
    </row>
    <row r="211" ht="20.25" customHeight="1">
      <c r="E211" s="156"/>
    </row>
    <row r="212" ht="20.25" customHeight="1">
      <c r="E212" s="156"/>
    </row>
    <row r="213" ht="20.25" customHeight="1">
      <c r="E213" s="156"/>
    </row>
    <row r="214" ht="20.25" customHeight="1">
      <c r="E214" s="156"/>
    </row>
    <row r="215" ht="20.25" customHeight="1">
      <c r="E215" s="156"/>
    </row>
    <row r="216" ht="20.25" customHeight="1">
      <c r="E216" s="156"/>
    </row>
    <row r="217" ht="20.25" customHeight="1">
      <c r="E217" s="156"/>
    </row>
    <row r="218" ht="20.25" customHeight="1">
      <c r="E218" s="156"/>
    </row>
    <row r="219" ht="20.25" customHeight="1">
      <c r="E219" s="156"/>
    </row>
    <row r="220" ht="20.25" customHeight="1">
      <c r="E220" s="156"/>
    </row>
    <row r="221" ht="20.25" customHeight="1">
      <c r="E221" s="156"/>
    </row>
    <row r="222" ht="20.25" customHeight="1">
      <c r="E222" s="156"/>
    </row>
    <row r="223" ht="20.25" customHeight="1">
      <c r="E223" s="156"/>
    </row>
    <row r="224" ht="20.25" customHeight="1">
      <c r="E224" s="156"/>
    </row>
    <row r="225" ht="20.25" customHeight="1">
      <c r="E225" s="156"/>
    </row>
    <row r="226" ht="20.25" customHeight="1">
      <c r="E226" s="156"/>
    </row>
    <row r="227" ht="20.25" customHeight="1">
      <c r="E227" s="156"/>
    </row>
    <row r="228" ht="20.25" customHeight="1">
      <c r="E228" s="156"/>
    </row>
    <row r="229" ht="20.25" customHeight="1">
      <c r="E229" s="156"/>
    </row>
    <row r="230" ht="20.25" customHeight="1">
      <c r="E230" s="156"/>
    </row>
    <row r="231" ht="20.25" customHeight="1">
      <c r="E231" s="156"/>
    </row>
    <row r="232" ht="20.25" customHeight="1">
      <c r="E232" s="156"/>
    </row>
    <row r="233" ht="20.25" customHeight="1">
      <c r="E233" s="156"/>
    </row>
    <row r="234" ht="20.25" customHeight="1">
      <c r="E234" s="156"/>
    </row>
    <row r="235" ht="20.25" customHeight="1">
      <c r="E235" s="156"/>
    </row>
    <row r="236" ht="20.25" customHeight="1">
      <c r="E236" s="156"/>
    </row>
    <row r="237" ht="20.25" customHeight="1">
      <c r="E237" s="156"/>
    </row>
    <row r="238" ht="20.25" customHeight="1">
      <c r="E238" s="156"/>
    </row>
    <row r="239" ht="20.25" customHeight="1">
      <c r="E239" s="156"/>
    </row>
    <row r="240" ht="20.25" customHeight="1">
      <c r="E240" s="156"/>
    </row>
    <row r="241" ht="20.25" customHeight="1">
      <c r="E241" s="156"/>
    </row>
    <row r="242" ht="20.25" customHeight="1">
      <c r="E242" s="156"/>
    </row>
    <row r="243" ht="20.25" customHeight="1">
      <c r="E243" s="156"/>
    </row>
    <row r="244" ht="20.25" customHeight="1">
      <c r="E244" s="156"/>
    </row>
    <row r="245" ht="20.25" customHeight="1">
      <c r="E245" s="156"/>
    </row>
    <row r="246" ht="20.25" customHeight="1">
      <c r="E246" s="156"/>
    </row>
    <row r="247" ht="20.25" customHeight="1">
      <c r="E247" s="156"/>
    </row>
    <row r="248" ht="20.25" customHeight="1">
      <c r="E248" s="156"/>
    </row>
    <row r="249" ht="20.25" customHeight="1">
      <c r="E249" s="156"/>
    </row>
    <row r="250" ht="20.25" customHeight="1">
      <c r="E250" s="156"/>
    </row>
    <row r="251" ht="20.25" customHeight="1">
      <c r="E251" s="156"/>
    </row>
    <row r="252" ht="20.25" customHeight="1">
      <c r="E252" s="156"/>
    </row>
    <row r="253" ht="20.25" customHeight="1">
      <c r="E253" s="156"/>
    </row>
    <row r="254" ht="20.25" customHeight="1">
      <c r="E254" s="156"/>
    </row>
    <row r="255" ht="20.25" customHeight="1">
      <c r="E255" s="156"/>
    </row>
    <row r="256" ht="20.25" customHeight="1">
      <c r="E256" s="156"/>
    </row>
    <row r="257" ht="20.25" customHeight="1">
      <c r="E257" s="156"/>
    </row>
    <row r="258" ht="20.25" customHeight="1">
      <c r="E258" s="156"/>
    </row>
    <row r="259" ht="20.25" customHeight="1">
      <c r="E259" s="156"/>
    </row>
    <row r="260" ht="20.25" customHeight="1">
      <c r="E260" s="156"/>
    </row>
    <row r="261" ht="20.25" customHeight="1">
      <c r="E261" s="156"/>
    </row>
    <row r="262" ht="20.25" customHeight="1">
      <c r="E262" s="156"/>
    </row>
    <row r="263" ht="20.25" customHeight="1">
      <c r="E263" s="156"/>
    </row>
    <row r="264" ht="20.25" customHeight="1">
      <c r="E264" s="156"/>
    </row>
    <row r="265" ht="20.25" customHeight="1">
      <c r="E265" s="156"/>
    </row>
    <row r="266" ht="20.25" customHeight="1">
      <c r="E266" s="156"/>
    </row>
    <row r="267" ht="20.25" customHeight="1">
      <c r="E267" s="156"/>
    </row>
    <row r="268" ht="20.25" customHeight="1">
      <c r="E268" s="156"/>
    </row>
    <row r="269" ht="20.25" customHeight="1">
      <c r="E269" s="156"/>
    </row>
    <row r="270" ht="20.25" customHeight="1">
      <c r="E270" s="156"/>
    </row>
    <row r="271" ht="20.25" customHeight="1">
      <c r="E271" s="156"/>
    </row>
    <row r="272" ht="20.25" customHeight="1">
      <c r="E272" s="156"/>
    </row>
    <row r="273" ht="20.25" customHeight="1">
      <c r="E273" s="156"/>
    </row>
    <row r="274" ht="20.25" customHeight="1">
      <c r="E274" s="156"/>
    </row>
    <row r="275" ht="20.25" customHeight="1">
      <c r="E275" s="156"/>
    </row>
    <row r="276" ht="20.25" customHeight="1">
      <c r="E276" s="156"/>
    </row>
    <row r="277" ht="20.25" customHeight="1">
      <c r="E277" s="156"/>
    </row>
    <row r="278" ht="20.25" customHeight="1">
      <c r="E278" s="156"/>
    </row>
    <row r="279" ht="20.25" customHeight="1">
      <c r="E279" s="156"/>
    </row>
    <row r="280" ht="20.25" customHeight="1">
      <c r="E280" s="156"/>
    </row>
    <row r="281" ht="20.25" customHeight="1">
      <c r="E281" s="156"/>
    </row>
    <row r="282" ht="20.25" customHeight="1">
      <c r="E282" s="156"/>
    </row>
    <row r="283" ht="20.25" customHeight="1">
      <c r="E283" s="156"/>
    </row>
    <row r="284" ht="20.25" customHeight="1">
      <c r="E284" s="156"/>
    </row>
    <row r="285" ht="20.25" customHeight="1">
      <c r="E285" s="156"/>
    </row>
    <row r="286" ht="20.25" customHeight="1">
      <c r="E286" s="156"/>
    </row>
    <row r="287" ht="20.25" customHeight="1">
      <c r="E287" s="156"/>
    </row>
    <row r="288" ht="20.25" customHeight="1">
      <c r="E288" s="156"/>
    </row>
    <row r="289" ht="20.25" customHeight="1">
      <c r="E289" s="156"/>
    </row>
    <row r="290" ht="20.25" customHeight="1">
      <c r="E290" s="156"/>
    </row>
    <row r="291" ht="20.25" customHeight="1">
      <c r="E291" s="156"/>
    </row>
    <row r="292" ht="20.25" customHeight="1">
      <c r="E292" s="156"/>
    </row>
    <row r="293" ht="20.25" customHeight="1">
      <c r="E293" s="156"/>
    </row>
    <row r="294" ht="20.25" customHeight="1">
      <c r="E294" s="156"/>
    </row>
    <row r="295" ht="20.25" customHeight="1">
      <c r="E295" s="156"/>
    </row>
    <row r="296" ht="20.25" customHeight="1">
      <c r="E296" s="156"/>
    </row>
    <row r="297" ht="20.25" customHeight="1">
      <c r="E297" s="156"/>
    </row>
    <row r="298" ht="20.25" customHeight="1">
      <c r="E298" s="156"/>
    </row>
    <row r="299" ht="20.25" customHeight="1">
      <c r="E299" s="156"/>
    </row>
    <row r="300" ht="20.25" customHeight="1">
      <c r="E300" s="156"/>
    </row>
    <row r="301" ht="20.25" customHeight="1">
      <c r="E301" s="156"/>
    </row>
    <row r="302" ht="20.25" customHeight="1">
      <c r="E302" s="156"/>
    </row>
    <row r="303" ht="20.25" customHeight="1">
      <c r="E303" s="156"/>
    </row>
    <row r="304" ht="20.25" customHeight="1">
      <c r="E304" s="156"/>
    </row>
    <row r="305" ht="20.25" customHeight="1">
      <c r="E305" s="156"/>
    </row>
    <row r="306" ht="20.25" customHeight="1">
      <c r="E306" s="156"/>
    </row>
  </sheetData>
  <sheetProtection selectLockedCells="1"/>
  <printOptions/>
  <pageMargins left="0.75" right="0.75" top="1" bottom="1" header="0.5" footer="0.5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xSplit="4" ySplit="1" topLeftCell="E2" activePane="bottomRight" state="frozen"/>
      <selection pane="bottomRight" activeCell="A11" sqref="A11"/>
    </sheetView>
  </sheetViews>
  <sheetFormatPr defaultColWidth="9.00390625" defaultRowHeight="14.25"/>
  <cols>
    <col min="1" max="1" width="6.375" style="0" customWidth="1"/>
    <col min="2" max="2" width="15.125" style="0" customWidth="1"/>
    <col min="3" max="3" width="18.75390625" style="142" customWidth="1"/>
    <col min="5" max="11" width="9.00390625" style="143" customWidth="1"/>
    <col min="12" max="12" width="9.00390625" style="144" customWidth="1"/>
  </cols>
  <sheetData>
    <row r="1" spans="1:12" s="140" customFormat="1" ht="29.25" customHeight="1">
      <c r="A1" s="145" t="s">
        <v>305</v>
      </c>
      <c r="B1" s="145" t="s">
        <v>306</v>
      </c>
      <c r="C1" s="146" t="s">
        <v>307</v>
      </c>
      <c r="D1" s="140" t="s">
        <v>308</v>
      </c>
      <c r="E1" s="147" t="s">
        <v>309</v>
      </c>
      <c r="F1" s="147" t="s">
        <v>310</v>
      </c>
      <c r="G1" s="147" t="s">
        <v>311</v>
      </c>
      <c r="H1" s="147" t="s">
        <v>312</v>
      </c>
      <c r="I1" s="147" t="s">
        <v>313</v>
      </c>
      <c r="J1" s="147" t="s">
        <v>314</v>
      </c>
      <c r="K1" s="147" t="s">
        <v>315</v>
      </c>
      <c r="L1" s="152"/>
    </row>
    <row r="2" spans="2:12" s="141" customFormat="1" ht="19.5" customHeight="1">
      <c r="B2" s="148" t="s">
        <v>316</v>
      </c>
      <c r="C2" s="149" t="s">
        <v>198</v>
      </c>
      <c r="D2" s="150"/>
      <c r="E2" s="151" t="s">
        <v>317</v>
      </c>
      <c r="F2" s="151" t="s">
        <v>318</v>
      </c>
      <c r="G2" s="151" t="s">
        <v>319</v>
      </c>
      <c r="H2" s="151" t="s">
        <v>320</v>
      </c>
      <c r="I2" s="151" t="s">
        <v>321</v>
      </c>
      <c r="J2" s="151" t="s">
        <v>322</v>
      </c>
      <c r="K2" s="151" t="s">
        <v>323</v>
      </c>
      <c r="L2" s="153" t="s">
        <v>324</v>
      </c>
    </row>
    <row r="3" spans="2:12" s="141" customFormat="1" ht="19.5" customHeight="1">
      <c r="B3" s="148" t="s">
        <v>325</v>
      </c>
      <c r="C3" s="149" t="s">
        <v>164</v>
      </c>
      <c r="D3" s="150"/>
      <c r="E3" s="151" t="s">
        <v>326</v>
      </c>
      <c r="F3" s="151" t="s">
        <v>327</v>
      </c>
      <c r="G3" s="151" t="s">
        <v>328</v>
      </c>
      <c r="H3" s="151" t="s">
        <v>329</v>
      </c>
      <c r="I3" s="151" t="s">
        <v>330</v>
      </c>
      <c r="J3" s="151" t="s">
        <v>331</v>
      </c>
      <c r="K3" s="151" t="s">
        <v>332</v>
      </c>
      <c r="L3" s="153" t="s">
        <v>332</v>
      </c>
    </row>
    <row r="4" spans="2:12" s="141" customFormat="1" ht="19.5" customHeight="1">
      <c r="B4" s="148" t="s">
        <v>333</v>
      </c>
      <c r="C4" s="149" t="s">
        <v>132</v>
      </c>
      <c r="D4" s="150"/>
      <c r="E4" s="151" t="s">
        <v>334</v>
      </c>
      <c r="F4" s="151" t="s">
        <v>335</v>
      </c>
      <c r="G4" s="151" t="s">
        <v>336</v>
      </c>
      <c r="H4" s="151" t="s">
        <v>337</v>
      </c>
      <c r="I4" s="151" t="s">
        <v>338</v>
      </c>
      <c r="J4" s="151" t="s">
        <v>339</v>
      </c>
      <c r="K4" s="151" t="s">
        <v>340</v>
      </c>
      <c r="L4" s="153" t="s">
        <v>341</v>
      </c>
    </row>
    <row r="5" spans="2:12" s="141" customFormat="1" ht="19.5" customHeight="1">
      <c r="B5" s="148" t="s">
        <v>342</v>
      </c>
      <c r="C5" s="149" t="s">
        <v>170</v>
      </c>
      <c r="D5" s="150"/>
      <c r="E5" s="151" t="s">
        <v>343</v>
      </c>
      <c r="F5" s="151" t="s">
        <v>344</v>
      </c>
      <c r="G5" s="151" t="s">
        <v>345</v>
      </c>
      <c r="H5" s="151" t="s">
        <v>346</v>
      </c>
      <c r="I5" s="151" t="s">
        <v>347</v>
      </c>
      <c r="J5" s="151" t="s">
        <v>348</v>
      </c>
      <c r="K5" s="151" t="s">
        <v>349</v>
      </c>
      <c r="L5" s="153" t="s">
        <v>350</v>
      </c>
    </row>
    <row r="6" spans="2:12" s="141" customFormat="1" ht="19.5" customHeight="1">
      <c r="B6" s="148" t="s">
        <v>351</v>
      </c>
      <c r="C6" s="149" t="s">
        <v>184</v>
      </c>
      <c r="D6" s="150"/>
      <c r="E6" s="151" t="s">
        <v>352</v>
      </c>
      <c r="F6" s="151" t="s">
        <v>353</v>
      </c>
      <c r="G6" s="151" t="s">
        <v>354</v>
      </c>
      <c r="H6" s="151" t="s">
        <v>355</v>
      </c>
      <c r="I6" s="151" t="s">
        <v>356</v>
      </c>
      <c r="J6" s="151" t="s">
        <v>357</v>
      </c>
      <c r="K6" s="151" t="s">
        <v>358</v>
      </c>
      <c r="L6" s="153" t="s">
        <v>359</v>
      </c>
    </row>
    <row r="7" spans="2:12" s="141" customFormat="1" ht="19.5" customHeight="1">
      <c r="B7" s="148" t="s">
        <v>360</v>
      </c>
      <c r="C7" s="149" t="s">
        <v>150</v>
      </c>
      <c r="D7" s="150"/>
      <c r="E7" s="151" t="s">
        <v>361</v>
      </c>
      <c r="F7" s="151" t="s">
        <v>362</v>
      </c>
      <c r="G7" s="151" t="s">
        <v>363</v>
      </c>
      <c r="H7" s="151" t="s">
        <v>364</v>
      </c>
      <c r="I7" s="151" t="s">
        <v>365</v>
      </c>
      <c r="J7" s="151" t="s">
        <v>366</v>
      </c>
      <c r="K7" s="151" t="s">
        <v>367</v>
      </c>
      <c r="L7" s="153" t="s">
        <v>368</v>
      </c>
    </row>
    <row r="8" spans="2:12" s="141" customFormat="1" ht="19.5" customHeight="1">
      <c r="B8" s="148" t="s">
        <v>369</v>
      </c>
      <c r="C8" s="149" t="s">
        <v>117</v>
      </c>
      <c r="D8" s="150"/>
      <c r="E8" s="151" t="s">
        <v>370</v>
      </c>
      <c r="F8" s="151" t="s">
        <v>371</v>
      </c>
      <c r="G8" s="151" t="s">
        <v>372</v>
      </c>
      <c r="H8" s="151" t="s">
        <v>373</v>
      </c>
      <c r="I8" s="151" t="s">
        <v>374</v>
      </c>
      <c r="J8" s="151" t="s">
        <v>375</v>
      </c>
      <c r="K8" s="151" t="s">
        <v>376</v>
      </c>
      <c r="L8" s="153" t="s">
        <v>372</v>
      </c>
    </row>
    <row r="9" spans="2:12" s="141" customFormat="1" ht="19.5" customHeight="1">
      <c r="B9" s="148" t="s">
        <v>377</v>
      </c>
      <c r="C9" s="149" t="s">
        <v>103</v>
      </c>
      <c r="D9" s="150"/>
      <c r="E9" s="151" t="s">
        <v>378</v>
      </c>
      <c r="F9" s="151" t="s">
        <v>379</v>
      </c>
      <c r="G9" s="151" t="s">
        <v>380</v>
      </c>
      <c r="H9" s="151" t="s">
        <v>381</v>
      </c>
      <c r="I9" s="151" t="s">
        <v>382</v>
      </c>
      <c r="J9" s="151" t="s">
        <v>383</v>
      </c>
      <c r="K9" s="151" t="s">
        <v>384</v>
      </c>
      <c r="L9" s="153" t="s">
        <v>378</v>
      </c>
    </row>
    <row r="10" spans="2:12" s="141" customFormat="1" ht="19.5" customHeight="1">
      <c r="B10" s="148" t="s">
        <v>385</v>
      </c>
      <c r="C10" s="149" t="s">
        <v>89</v>
      </c>
      <c r="D10" s="150"/>
      <c r="E10" s="151" t="s">
        <v>386</v>
      </c>
      <c r="F10" s="151" t="s">
        <v>387</v>
      </c>
      <c r="G10" s="151" t="s">
        <v>388</v>
      </c>
      <c r="H10" s="151" t="s">
        <v>389</v>
      </c>
      <c r="I10" s="151" t="s">
        <v>390</v>
      </c>
      <c r="J10" s="151" t="s">
        <v>391</v>
      </c>
      <c r="K10" s="151" t="s">
        <v>392</v>
      </c>
      <c r="L10" s="153" t="s">
        <v>392</v>
      </c>
    </row>
    <row r="11" spans="2:12" s="141" customFormat="1" ht="19.5" customHeight="1">
      <c r="B11" s="148" t="s">
        <v>393</v>
      </c>
      <c r="C11" s="149" t="s">
        <v>41</v>
      </c>
      <c r="D11" s="150"/>
      <c r="E11" s="151" t="s">
        <v>394</v>
      </c>
      <c r="F11" s="151" t="s">
        <v>395</v>
      </c>
      <c r="G11" s="151" t="s">
        <v>396</v>
      </c>
      <c r="H11" s="151" t="s">
        <v>397</v>
      </c>
      <c r="I11" s="151" t="s">
        <v>398</v>
      </c>
      <c r="J11" s="151" t="s">
        <v>399</v>
      </c>
      <c r="K11" s="151" t="s">
        <v>400</v>
      </c>
      <c r="L11" s="153" t="s">
        <v>396</v>
      </c>
    </row>
    <row r="12" spans="2:12" s="141" customFormat="1" ht="19.5" customHeight="1">
      <c r="B12" s="148" t="s">
        <v>401</v>
      </c>
      <c r="C12" s="149" t="s">
        <v>245</v>
      </c>
      <c r="D12" s="150"/>
      <c r="E12" s="151" t="s">
        <v>402</v>
      </c>
      <c r="F12" s="151" t="s">
        <v>403</v>
      </c>
      <c r="G12" s="151" t="s">
        <v>404</v>
      </c>
      <c r="H12" s="151" t="s">
        <v>405</v>
      </c>
      <c r="I12" s="151" t="s">
        <v>406</v>
      </c>
      <c r="J12" s="151" t="s">
        <v>407</v>
      </c>
      <c r="K12" s="151" t="s">
        <v>408</v>
      </c>
      <c r="L12" s="153" t="s">
        <v>406</v>
      </c>
    </row>
    <row r="13" spans="3:12" s="141" customFormat="1" ht="19.5" customHeight="1">
      <c r="C13" s="149" t="s">
        <v>286</v>
      </c>
      <c r="D13" s="150"/>
      <c r="E13" s="151"/>
      <c r="F13" s="151"/>
      <c r="G13" s="151"/>
      <c r="H13" s="151"/>
      <c r="I13" s="151"/>
      <c r="J13" s="151"/>
      <c r="K13" s="151"/>
      <c r="L13" s="153"/>
    </row>
    <row r="14" spans="3:12" s="141" customFormat="1" ht="19.5" customHeight="1">
      <c r="C14" s="149" t="s">
        <v>204</v>
      </c>
      <c r="D14" s="150"/>
      <c r="E14" s="151"/>
      <c r="F14" s="151"/>
      <c r="G14" s="151"/>
      <c r="H14" s="151"/>
      <c r="I14" s="151"/>
      <c r="J14" s="151"/>
      <c r="K14" s="151"/>
      <c r="L14" s="153"/>
    </row>
    <row r="15" spans="3:12" s="141" customFormat="1" ht="19.5" customHeight="1">
      <c r="C15" s="149" t="s">
        <v>259</v>
      </c>
      <c r="D15" s="150"/>
      <c r="E15" s="151"/>
      <c r="F15" s="151"/>
      <c r="G15" s="151"/>
      <c r="H15" s="151"/>
      <c r="I15" s="151"/>
      <c r="J15" s="151"/>
      <c r="K15" s="151"/>
      <c r="L15" s="153"/>
    </row>
    <row r="16" spans="3:12" s="141" customFormat="1" ht="19.5" customHeight="1">
      <c r="C16" s="149" t="s">
        <v>273</v>
      </c>
      <c r="D16" s="150"/>
      <c r="E16" s="151"/>
      <c r="F16" s="151"/>
      <c r="G16" s="151"/>
      <c r="H16" s="151"/>
      <c r="I16" s="151"/>
      <c r="J16" s="151"/>
      <c r="K16" s="151"/>
      <c r="L16" s="153"/>
    </row>
    <row r="17" spans="3:12" s="141" customFormat="1" ht="19.5" customHeight="1">
      <c r="C17" s="149" t="s">
        <v>224</v>
      </c>
      <c r="D17" s="150"/>
      <c r="E17" s="151"/>
      <c r="F17" s="151"/>
      <c r="G17" s="151"/>
      <c r="H17" s="151"/>
      <c r="I17" s="151"/>
      <c r="J17" s="151"/>
      <c r="K17" s="151"/>
      <c r="L17" s="153"/>
    </row>
    <row r="18" spans="3:12" s="141" customFormat="1" ht="19.5" customHeight="1">
      <c r="C18" s="149" t="s">
        <v>214</v>
      </c>
      <c r="D18" s="150"/>
      <c r="E18" s="151"/>
      <c r="F18" s="151"/>
      <c r="G18" s="151"/>
      <c r="H18" s="151"/>
      <c r="I18" s="151"/>
      <c r="J18" s="151"/>
      <c r="K18" s="151"/>
      <c r="L18" s="153"/>
    </row>
  </sheetData>
  <sheetProtection/>
  <printOptions/>
  <pageMargins left="0.7480314960629921" right="0.7480314960629921" top="0.9842519685039371" bottom="0.9842519685039371" header="0.5118110236220472" footer="0.5118110236220472"/>
  <pageSetup horizontalDpi="200" verticalDpi="2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pane xSplit="1" ySplit="7" topLeftCell="B8" activePane="bottomRight" state="frozen"/>
      <selection pane="bottomRight" activeCell="D12" sqref="D12"/>
    </sheetView>
  </sheetViews>
  <sheetFormatPr defaultColWidth="9.00390625" defaultRowHeight="14.25"/>
  <cols>
    <col min="1" max="1" width="10.125" style="0" customWidth="1"/>
    <col min="2" max="2" width="12.50390625" style="0" customWidth="1"/>
    <col min="10" max="17" width="9.00390625" style="107" customWidth="1"/>
  </cols>
  <sheetData>
    <row r="1" spans="1:17" s="38" customFormat="1" ht="28.5" customHeight="1">
      <c r="A1" s="108" t="e">
        <f ca="1">YEAR(NOW())&amp;"年恩平市招聘教师面试计分表"&amp;jcsj!E2</f>
        <v>#N/A</v>
      </c>
      <c r="B1" s="108"/>
      <c r="C1" s="108"/>
      <c r="D1" s="108"/>
      <c r="E1" s="108"/>
      <c r="F1" s="108"/>
      <c r="G1" s="108"/>
      <c r="H1" s="108"/>
      <c r="I1" s="108"/>
      <c r="J1" s="106"/>
      <c r="K1" s="106"/>
      <c r="L1" s="106"/>
      <c r="M1" s="106"/>
      <c r="N1" s="106"/>
      <c r="O1" s="106"/>
      <c r="P1" s="106"/>
      <c r="Q1" s="106"/>
    </row>
    <row r="2" spans="1:17" s="38" customFormat="1" ht="23.25" customHeight="1">
      <c r="A2" s="40"/>
      <c r="B2" s="40"/>
      <c r="C2" s="40"/>
      <c r="D2" s="40"/>
      <c r="E2" s="40"/>
      <c r="F2" s="40"/>
      <c r="G2" s="40"/>
      <c r="H2" s="40"/>
      <c r="I2" s="40"/>
      <c r="J2" s="106"/>
      <c r="K2" s="106"/>
      <c r="L2" s="106"/>
      <c r="M2" s="106"/>
      <c r="N2" s="106"/>
      <c r="O2" s="106"/>
      <c r="P2" s="106"/>
      <c r="Q2" s="106"/>
    </row>
    <row r="3" spans="1:17" s="102" customFormat="1" ht="18.75">
      <c r="A3" s="109" t="s">
        <v>409</v>
      </c>
      <c r="B3" s="110" t="s">
        <v>316</v>
      </c>
      <c r="C3" s="111" t="s">
        <v>410</v>
      </c>
      <c r="D3" s="111"/>
      <c r="E3" s="112">
        <v>1</v>
      </c>
      <c r="F3" s="112"/>
      <c r="G3" s="113"/>
      <c r="H3" s="114"/>
      <c r="J3" s="135"/>
      <c r="K3" s="135"/>
      <c r="L3" s="135"/>
      <c r="M3" s="135"/>
      <c r="N3" s="135"/>
      <c r="O3" s="135"/>
      <c r="P3" s="135"/>
      <c r="Q3" s="135"/>
    </row>
    <row r="4" spans="1:17" s="38" customFormat="1" ht="12" customHeight="1">
      <c r="A4" s="62"/>
      <c r="B4" s="62"/>
      <c r="C4" s="115"/>
      <c r="D4" s="115"/>
      <c r="E4" s="116"/>
      <c r="F4" s="116"/>
      <c r="G4" s="117"/>
      <c r="H4" s="114"/>
      <c r="J4" s="106"/>
      <c r="K4" s="106"/>
      <c r="L4" s="106"/>
      <c r="M4" s="106"/>
      <c r="N4" s="106"/>
      <c r="O4" s="106"/>
      <c r="P4" s="106"/>
      <c r="Q4" s="106"/>
    </row>
    <row r="5" spans="1:17" s="38" customFormat="1" ht="18.75" customHeight="1">
      <c r="A5" s="118" t="s">
        <v>411</v>
      </c>
      <c r="B5" s="46" t="s">
        <v>412</v>
      </c>
      <c r="C5" s="46"/>
      <c r="D5" s="46"/>
      <c r="E5" s="46"/>
      <c r="F5" s="119" t="s">
        <v>413</v>
      </c>
      <c r="G5" s="120"/>
      <c r="H5" s="52" t="s">
        <v>414</v>
      </c>
      <c r="I5" s="46" t="s">
        <v>415</v>
      </c>
      <c r="J5" s="106"/>
      <c r="K5" s="106"/>
      <c r="L5" s="106"/>
      <c r="M5" s="106"/>
      <c r="N5" s="106"/>
      <c r="O5" s="106"/>
      <c r="P5" s="106"/>
      <c r="Q5" s="106"/>
    </row>
    <row r="6" spans="1:17" s="38" customFormat="1" ht="56.25" customHeight="1">
      <c r="A6" s="121"/>
      <c r="B6" s="122" t="s">
        <v>416</v>
      </c>
      <c r="C6" s="123" t="s">
        <v>417</v>
      </c>
      <c r="D6" s="122" t="s">
        <v>418</v>
      </c>
      <c r="E6" s="122" t="s">
        <v>419</v>
      </c>
      <c r="F6" s="72" t="s">
        <v>420</v>
      </c>
      <c r="G6" s="72" t="s">
        <v>421</v>
      </c>
      <c r="H6" s="52"/>
      <c r="I6" s="46"/>
      <c r="J6" s="106"/>
      <c r="K6" s="106"/>
      <c r="L6" s="106"/>
      <c r="M6" s="106"/>
      <c r="N6" s="106"/>
      <c r="O6" s="106"/>
      <c r="P6" s="106"/>
      <c r="Q6" s="106"/>
    </row>
    <row r="7" spans="1:17" s="103" customFormat="1" ht="18.75" customHeight="1">
      <c r="A7" s="124"/>
      <c r="B7" s="125" t="s">
        <v>422</v>
      </c>
      <c r="C7" s="125" t="s">
        <v>423</v>
      </c>
      <c r="D7" s="125" t="s">
        <v>424</v>
      </c>
      <c r="E7" s="125" t="s">
        <v>422</v>
      </c>
      <c r="F7" s="72"/>
      <c r="G7" s="72"/>
      <c r="H7" s="52"/>
      <c r="I7" s="46"/>
      <c r="J7" s="136"/>
      <c r="K7" s="136"/>
      <c r="L7" s="136"/>
      <c r="M7" s="136"/>
      <c r="N7" s="136"/>
      <c r="O7" s="136"/>
      <c r="P7" s="136"/>
      <c r="Q7" s="136"/>
    </row>
    <row r="8" spans="1:17" s="38" customFormat="1" ht="19.5" customHeight="1">
      <c r="A8" s="47" t="str">
        <f>IF(ISERROR(VLOOKUP($B$3,pwsj!B$2:K$10,ROW()-4,0)),"",VLOOKUP($B$3,pwsj!B$2:K$10,ROW()-4,0))</f>
        <v>吴少梅</v>
      </c>
      <c r="B8" s="48"/>
      <c r="C8" s="48"/>
      <c r="D8" s="48"/>
      <c r="E8" s="48"/>
      <c r="F8" s="48"/>
      <c r="G8" s="48"/>
      <c r="H8" s="126">
        <f aca="true" t="shared" si="0" ref="H8:H14">SUM(B8:G8)</f>
        <v>0</v>
      </c>
      <c r="I8" s="76"/>
      <c r="J8" s="106"/>
      <c r="K8" s="106"/>
      <c r="L8" s="106"/>
      <c r="M8" s="106"/>
      <c r="N8" s="106"/>
      <c r="O8" s="106"/>
      <c r="P8" s="106"/>
      <c r="Q8" s="106"/>
    </row>
    <row r="9" spans="1:17" s="38" customFormat="1" ht="19.5" customHeight="1">
      <c r="A9" s="47" t="str">
        <f>IF(ISERROR(VLOOKUP($B$3,pwsj!B$2:K$10,ROW()-4,0)),"",VLOOKUP($B$3,pwsj!B$2:K$10,ROW()-4,0))</f>
        <v>梁春华</v>
      </c>
      <c r="B9" s="48"/>
      <c r="C9" s="48"/>
      <c r="D9" s="48"/>
      <c r="E9" s="48"/>
      <c r="F9" s="48"/>
      <c r="G9" s="48"/>
      <c r="H9" s="126">
        <f t="shared" si="0"/>
        <v>0</v>
      </c>
      <c r="I9" s="76"/>
      <c r="J9" s="106"/>
      <c r="K9" s="106"/>
      <c r="L9" s="106"/>
      <c r="M9" s="106"/>
      <c r="N9" s="106"/>
      <c r="O9" s="106"/>
      <c r="P9" s="106"/>
      <c r="Q9" s="106"/>
    </row>
    <row r="10" spans="1:17" s="38" customFormat="1" ht="19.5" customHeight="1">
      <c r="A10" s="47" t="str">
        <f>IF(ISERROR(VLOOKUP($B$3,pwsj!B$2:K$10,ROW()-4,0)),"",VLOOKUP($B$3,pwsj!B$2:K$10,ROW()-4,0))</f>
        <v>赖翠芳</v>
      </c>
      <c r="B10" s="48"/>
      <c r="C10" s="48"/>
      <c r="D10" s="48"/>
      <c r="E10" s="48"/>
      <c r="F10" s="48"/>
      <c r="G10" s="48"/>
      <c r="H10" s="126">
        <f t="shared" si="0"/>
        <v>0</v>
      </c>
      <c r="I10" s="76"/>
      <c r="J10" s="106"/>
      <c r="K10" s="106"/>
      <c r="L10" s="106"/>
      <c r="M10" s="106"/>
      <c r="N10" s="106"/>
      <c r="O10" s="106"/>
      <c r="P10" s="106"/>
      <c r="Q10" s="106"/>
    </row>
    <row r="11" spans="1:17" s="38" customFormat="1" ht="19.5" customHeight="1">
      <c r="A11" s="47" t="str">
        <f>IF(ISERROR(VLOOKUP($B$3,pwsj!B$2:K$10,ROW()-4,0)),"",VLOOKUP($B$3,pwsj!B$2:K$10,ROW()-4,0))</f>
        <v>黄素娟</v>
      </c>
      <c r="B11" s="48"/>
      <c r="C11" s="48"/>
      <c r="D11" s="48"/>
      <c r="E11" s="48"/>
      <c r="F11" s="48"/>
      <c r="G11" s="48"/>
      <c r="H11" s="126">
        <f t="shared" si="0"/>
        <v>0</v>
      </c>
      <c r="I11" s="76"/>
      <c r="J11" s="106"/>
      <c r="K11" s="106"/>
      <c r="L11" s="106"/>
      <c r="M11" s="106"/>
      <c r="N11" s="106"/>
      <c r="O11" s="106"/>
      <c r="P11" s="106"/>
      <c r="Q11" s="106"/>
    </row>
    <row r="12" spans="1:17" s="38" customFormat="1" ht="19.5" customHeight="1">
      <c r="A12" s="47" t="str">
        <f>IF(ISERROR(VLOOKUP($B$3,pwsj!B$2:K$10,ROW()-4,0)),"",VLOOKUP($B$3,pwsj!B$2:K$10,ROW()-4,0))</f>
        <v>梁杏仪</v>
      </c>
      <c r="B12" s="48"/>
      <c r="C12" s="48"/>
      <c r="D12" s="48"/>
      <c r="E12" s="48"/>
      <c r="F12" s="48"/>
      <c r="G12" s="48"/>
      <c r="H12" s="126">
        <f t="shared" si="0"/>
        <v>0</v>
      </c>
      <c r="I12" s="76"/>
      <c r="J12" s="106"/>
      <c r="K12" s="106"/>
      <c r="L12" s="106"/>
      <c r="M12" s="106"/>
      <c r="N12" s="106"/>
      <c r="O12" s="106"/>
      <c r="P12" s="106"/>
      <c r="Q12" s="106"/>
    </row>
    <row r="13" spans="1:17" s="38" customFormat="1" ht="19.5" customHeight="1">
      <c r="A13" s="47" t="str">
        <f>IF(ISERROR(VLOOKUP($B$3,pwsj!B$2:K$10,ROW()-4,0)),"",VLOOKUP($B$3,pwsj!B$2:K$10,ROW()-4,0))</f>
        <v>陈少华</v>
      </c>
      <c r="B13" s="48"/>
      <c r="C13" s="48"/>
      <c r="D13" s="48"/>
      <c r="E13" s="48"/>
      <c r="F13" s="48"/>
      <c r="G13" s="48"/>
      <c r="H13" s="126">
        <f t="shared" si="0"/>
        <v>0</v>
      </c>
      <c r="I13" s="76"/>
      <c r="J13" s="106"/>
      <c r="K13" s="106"/>
      <c r="L13" s="106"/>
      <c r="M13" s="106"/>
      <c r="N13" s="106"/>
      <c r="O13" s="106"/>
      <c r="P13" s="106"/>
      <c r="Q13" s="106"/>
    </row>
    <row r="14" spans="1:17" s="38" customFormat="1" ht="19.5" customHeight="1">
      <c r="A14" s="47" t="str">
        <f>IF(ISERROR(VLOOKUP($B$3,pwsj!B$2:K$10,ROW()-4,0)),"",VLOOKUP($B$3,pwsj!B$2:K$10,ROW()-4,0))</f>
        <v>饶翠莲</v>
      </c>
      <c r="B14" s="48"/>
      <c r="C14" s="48"/>
      <c r="D14" s="48"/>
      <c r="E14" s="48"/>
      <c r="F14" s="48"/>
      <c r="G14" s="48"/>
      <c r="H14" s="126">
        <f t="shared" si="0"/>
        <v>0</v>
      </c>
      <c r="I14" s="76"/>
      <c r="J14" s="106"/>
      <c r="K14" s="106"/>
      <c r="L14" s="106"/>
      <c r="M14" s="106"/>
      <c r="N14" s="106"/>
      <c r="O14" s="106"/>
      <c r="P14" s="106"/>
      <c r="Q14" s="106"/>
    </row>
    <row r="15" spans="1:17" s="104" customFormat="1" ht="19.5">
      <c r="A15" s="127" t="s">
        <v>425</v>
      </c>
      <c r="B15" s="128"/>
      <c r="C15" s="128"/>
      <c r="D15" s="128"/>
      <c r="E15" s="128"/>
      <c r="F15" s="128"/>
      <c r="G15" s="129"/>
      <c r="H15" s="54">
        <f>IF(SUM(H8:H14)=0,"",(TRIMMEAN(H8:H14,1*2/7)))</f>
      </c>
      <c r="I15" s="137"/>
      <c r="J15" s="138"/>
      <c r="K15" s="138"/>
      <c r="L15" s="138"/>
      <c r="M15" s="138"/>
      <c r="N15" s="138"/>
      <c r="O15" s="138"/>
      <c r="P15" s="138"/>
      <c r="Q15" s="138"/>
    </row>
    <row r="16" spans="1:17" s="105" customFormat="1" ht="8.25" customHeight="1">
      <c r="A16" s="130"/>
      <c r="B16" s="130"/>
      <c r="C16" s="130"/>
      <c r="D16" s="130"/>
      <c r="E16" s="130"/>
      <c r="F16" s="130"/>
      <c r="G16" s="130"/>
      <c r="H16" s="131"/>
      <c r="I16" s="130"/>
      <c r="J16" s="139"/>
      <c r="K16" s="139"/>
      <c r="L16" s="139"/>
      <c r="M16" s="139"/>
      <c r="N16" s="139"/>
      <c r="O16" s="139"/>
      <c r="P16" s="139"/>
      <c r="Q16" s="139"/>
    </row>
    <row r="17" spans="1:17" s="38" customFormat="1" ht="14.25">
      <c r="A17" s="80" t="s">
        <v>426</v>
      </c>
      <c r="B17" s="80"/>
      <c r="C17" s="80"/>
      <c r="D17" s="80"/>
      <c r="E17" s="132"/>
      <c r="F17" s="132"/>
      <c r="G17" s="101" t="s">
        <v>427</v>
      </c>
      <c r="I17" s="81"/>
      <c r="J17" s="106"/>
      <c r="K17" s="106"/>
      <c r="L17" s="106"/>
      <c r="M17" s="106"/>
      <c r="N17" s="106"/>
      <c r="O17" s="106"/>
      <c r="P17" s="106"/>
      <c r="Q17" s="106"/>
    </row>
    <row r="18" spans="1:17" s="38" customFormat="1" ht="12.75" customHeight="1">
      <c r="A18" s="80"/>
      <c r="B18" s="80"/>
      <c r="C18" s="80"/>
      <c r="D18" s="80"/>
      <c r="E18" s="132"/>
      <c r="F18" s="132"/>
      <c r="G18" s="101"/>
      <c r="I18" s="81"/>
      <c r="J18" s="106"/>
      <c r="K18" s="106"/>
      <c r="L18" s="106"/>
      <c r="M18" s="106"/>
      <c r="N18" s="106"/>
      <c r="O18" s="106"/>
      <c r="P18" s="106"/>
      <c r="Q18" s="106"/>
    </row>
    <row r="19" spans="1:17" s="38" customFormat="1" ht="15.75">
      <c r="A19" s="83" t="s">
        <v>428</v>
      </c>
      <c r="B19" s="83"/>
      <c r="C19" s="83"/>
      <c r="D19" s="83"/>
      <c r="E19" s="57"/>
      <c r="F19" s="57"/>
      <c r="G19" s="82" t="s">
        <v>429</v>
      </c>
      <c r="H19" s="82"/>
      <c r="I19" s="133"/>
      <c r="J19" s="106"/>
      <c r="K19" s="106"/>
      <c r="L19" s="106"/>
      <c r="M19" s="106"/>
      <c r="N19" s="106"/>
      <c r="O19" s="106"/>
      <c r="P19" s="106"/>
      <c r="Q19" s="106"/>
    </row>
    <row r="20" spans="1:17" s="38" customFormat="1" ht="15" customHeight="1">
      <c r="A20" s="80"/>
      <c r="B20" s="80"/>
      <c r="C20" s="80"/>
      <c r="D20" s="80"/>
      <c r="E20" s="132"/>
      <c r="F20" s="132"/>
      <c r="G20" s="101"/>
      <c r="I20" s="81"/>
      <c r="J20" s="106"/>
      <c r="K20" s="106"/>
      <c r="L20" s="106"/>
      <c r="M20" s="106"/>
      <c r="N20" s="106"/>
      <c r="O20" s="106"/>
      <c r="P20" s="106"/>
      <c r="Q20" s="106"/>
    </row>
    <row r="21" spans="1:17" s="38" customFormat="1" ht="15.75">
      <c r="A21" s="83" t="s">
        <v>430</v>
      </c>
      <c r="B21" s="83"/>
      <c r="C21" s="83"/>
      <c r="D21" s="57"/>
      <c r="E21" s="57"/>
      <c r="F21" s="57"/>
      <c r="G21" s="82" t="s">
        <v>431</v>
      </c>
      <c r="H21" s="133"/>
      <c r="I21" s="133"/>
      <c r="J21" s="106"/>
      <c r="K21" s="106"/>
      <c r="L21" s="106"/>
      <c r="M21" s="106"/>
      <c r="N21" s="106"/>
      <c r="O21" s="106"/>
      <c r="P21" s="106"/>
      <c r="Q21" s="106"/>
    </row>
    <row r="22" spans="1:17" s="38" customFormat="1" ht="15.75">
      <c r="A22" s="59" t="s">
        <v>432</v>
      </c>
      <c r="B22" s="59"/>
      <c r="C22" s="134"/>
      <c r="D22" s="57"/>
      <c r="E22" s="57"/>
      <c r="F22" s="57"/>
      <c r="G22" s="57"/>
      <c r="J22" s="106"/>
      <c r="K22" s="106"/>
      <c r="L22" s="106"/>
      <c r="M22" s="106"/>
      <c r="N22" s="106"/>
      <c r="O22" s="106"/>
      <c r="P22" s="106"/>
      <c r="Q22" s="106"/>
    </row>
    <row r="23" spans="10:17" s="38" customFormat="1" ht="14.25">
      <c r="J23" s="106"/>
      <c r="K23" s="106"/>
      <c r="L23" s="106"/>
      <c r="M23" s="106"/>
      <c r="N23" s="106"/>
      <c r="O23" s="106"/>
      <c r="P23" s="106"/>
      <c r="Q23" s="106"/>
    </row>
    <row r="24" spans="7:17" s="38" customFormat="1" ht="14.25">
      <c r="G24" s="60">
        <f ca="1">NOW()</f>
        <v>43874.68082175926</v>
      </c>
      <c r="H24" s="60"/>
      <c r="I24" s="60"/>
      <c r="J24" s="106"/>
      <c r="K24" s="106"/>
      <c r="L24" s="106"/>
      <c r="M24" s="106"/>
      <c r="N24" s="106"/>
      <c r="O24" s="106"/>
      <c r="P24" s="106"/>
      <c r="Q24" s="106"/>
    </row>
    <row r="25" s="106" customFormat="1" ht="14.25"/>
    <row r="26" s="106" customFormat="1" ht="14.25"/>
    <row r="27" s="107" customFormat="1" ht="14.25"/>
    <row r="28" s="107" customFormat="1" ht="14.25"/>
    <row r="29" s="107" customFormat="1" ht="14.25"/>
    <row r="30" s="107" customFormat="1" ht="14.25"/>
    <row r="31" s="107" customFormat="1" ht="14.25"/>
    <row r="32" s="107" customFormat="1" ht="14.25"/>
    <row r="33" s="107" customFormat="1" ht="14.25"/>
    <row r="34" s="107" customFormat="1" ht="14.25"/>
    <row r="35" s="107" customFormat="1" ht="14.25"/>
    <row r="36" s="107" customFormat="1" ht="14.25"/>
    <row r="37" s="107" customFormat="1" ht="14.25"/>
    <row r="38" s="107" customFormat="1" ht="14.25"/>
    <row r="39" s="107" customFormat="1" ht="14.25"/>
    <row r="40" s="107" customFormat="1" ht="14.25"/>
    <row r="41" s="107" customFormat="1" ht="14.25"/>
    <row r="42" s="107" customFormat="1" ht="14.25"/>
    <row r="43" s="107" customFormat="1" ht="14.25"/>
    <row r="44" s="107" customFormat="1" ht="14.25"/>
    <row r="45" s="107" customFormat="1" ht="14.25"/>
    <row r="46" s="107" customFormat="1" ht="14.25"/>
    <row r="47" s="107" customFormat="1" ht="14.25"/>
    <row r="48" s="107" customFormat="1" ht="14.25"/>
    <row r="49" s="107" customFormat="1" ht="14.25"/>
    <row r="50" s="107" customFormat="1" ht="14.25"/>
    <row r="51" s="107" customFormat="1" ht="14.25"/>
    <row r="52" s="107" customFormat="1" ht="14.25"/>
    <row r="53" s="107" customFormat="1" ht="14.25"/>
    <row r="54" s="107" customFormat="1" ht="14.25"/>
    <row r="55" s="107" customFormat="1" ht="14.25"/>
    <row r="56" s="107" customFormat="1" ht="14.25"/>
    <row r="57" s="107" customFormat="1" ht="14.25"/>
    <row r="58" s="107" customFormat="1" ht="14.25"/>
    <row r="59" s="107" customFormat="1" ht="14.25"/>
    <row r="60" s="107" customFormat="1" ht="14.25"/>
    <row r="61" s="107" customFormat="1" ht="14.25"/>
    <row r="62" s="107" customFormat="1" ht="14.25"/>
    <row r="63" s="107" customFormat="1" ht="14.25"/>
    <row r="64" s="107" customFormat="1" ht="14.25"/>
    <row r="65" s="107" customFormat="1" ht="14.25"/>
    <row r="66" s="107" customFormat="1" ht="14.25"/>
    <row r="67" s="107" customFormat="1" ht="14.25"/>
    <row r="68" s="107" customFormat="1" ht="14.25"/>
    <row r="69" s="107" customFormat="1" ht="14.25"/>
    <row r="70" s="107" customFormat="1" ht="14.25"/>
    <row r="71" s="107" customFormat="1" ht="14.25"/>
    <row r="72" s="107" customFormat="1" ht="14.25"/>
    <row r="73" s="107" customFormat="1" ht="14.25"/>
    <row r="74" s="107" customFormat="1" ht="14.25"/>
    <row r="75" s="107" customFormat="1" ht="14.25"/>
    <row r="76" s="107" customFormat="1" ht="14.25"/>
    <row r="77" s="107" customFormat="1" ht="14.25"/>
    <row r="78" s="107" customFormat="1" ht="14.25"/>
    <row r="79" s="107" customFormat="1" ht="14.25"/>
    <row r="80" s="107" customFormat="1" ht="14.25"/>
    <row r="81" s="107" customFormat="1" ht="14.25"/>
    <row r="82" s="107" customFormat="1" ht="14.25"/>
    <row r="83" s="107" customFormat="1" ht="14.25"/>
    <row r="84" s="107" customFormat="1" ht="14.25"/>
    <row r="85" s="107" customFormat="1" ht="14.25"/>
    <row r="86" s="107" customFormat="1" ht="14.25"/>
    <row r="87" s="107" customFormat="1" ht="14.25"/>
    <row r="88" s="107" customFormat="1" ht="14.25"/>
    <row r="89" s="107" customFormat="1" ht="14.25"/>
    <row r="90" s="107" customFormat="1" ht="14.25"/>
    <row r="91" s="107" customFormat="1" ht="14.25"/>
    <row r="92" s="107" customFormat="1" ht="14.25"/>
    <row r="93" s="107" customFormat="1" ht="14.25"/>
    <row r="94" s="107" customFormat="1" ht="14.25"/>
    <row r="95" s="107" customFormat="1" ht="14.25"/>
    <row r="96" s="107" customFormat="1" ht="14.25"/>
    <row r="97" s="107" customFormat="1" ht="14.25"/>
    <row r="98" s="107" customFormat="1" ht="14.25"/>
    <row r="99" s="107" customFormat="1" ht="14.25"/>
    <row r="100" s="107" customFormat="1" ht="14.25"/>
    <row r="101" s="107" customFormat="1" ht="14.25"/>
    <row r="102" s="107" customFormat="1" ht="14.25"/>
    <row r="103" s="107" customFormat="1" ht="14.25"/>
    <row r="104" s="107" customFormat="1" ht="14.25"/>
    <row r="105" s="107" customFormat="1" ht="14.25"/>
    <row r="106" s="107" customFormat="1" ht="14.25"/>
    <row r="107" s="107" customFormat="1" ht="14.25"/>
    <row r="108" s="107" customFormat="1" ht="14.25"/>
    <row r="109" s="107" customFormat="1" ht="14.25"/>
    <row r="110" s="107" customFormat="1" ht="14.25"/>
    <row r="111" s="107" customFormat="1" ht="14.25"/>
    <row r="112" s="107" customFormat="1" ht="14.25"/>
    <row r="113" s="107" customFormat="1" ht="14.25"/>
    <row r="114" s="107" customFormat="1" ht="14.25"/>
    <row r="115" s="107" customFormat="1" ht="14.25"/>
    <row r="116" s="107" customFormat="1" ht="14.25"/>
    <row r="117" s="107" customFormat="1" ht="14.25"/>
    <row r="118" s="107" customFormat="1" ht="14.25"/>
    <row r="119" s="107" customFormat="1" ht="14.25"/>
    <row r="120" s="107" customFormat="1" ht="14.25"/>
    <row r="121" s="107" customFormat="1" ht="14.25"/>
    <row r="122" s="107" customFormat="1" ht="14.25"/>
    <row r="123" s="107" customFormat="1" ht="14.25"/>
    <row r="124" s="107" customFormat="1" ht="14.25"/>
    <row r="125" s="107" customFormat="1" ht="14.25"/>
    <row r="126" s="107" customFormat="1" ht="14.25"/>
    <row r="127" s="107" customFormat="1" ht="14.25"/>
    <row r="128" s="107" customFormat="1" ht="14.25"/>
    <row r="129" s="107" customFormat="1" ht="14.25"/>
    <row r="130" s="107" customFormat="1" ht="14.25"/>
    <row r="131" s="107" customFormat="1" ht="14.25"/>
    <row r="132" s="107" customFormat="1" ht="14.25"/>
    <row r="133" s="107" customFormat="1" ht="14.25"/>
    <row r="134" s="107" customFormat="1" ht="14.25"/>
    <row r="135" s="107" customFormat="1" ht="14.25"/>
    <row r="136" s="107" customFormat="1" ht="14.25"/>
    <row r="137" s="107" customFormat="1" ht="14.25"/>
    <row r="138" s="107" customFormat="1" ht="14.25"/>
    <row r="139" s="107" customFormat="1" ht="14.25"/>
    <row r="140" s="107" customFormat="1" ht="14.25"/>
    <row r="141" s="107" customFormat="1" ht="14.25"/>
    <row r="142" s="107" customFormat="1" ht="14.25"/>
    <row r="143" s="107" customFormat="1" ht="14.25"/>
    <row r="144" s="107" customFormat="1" ht="14.25"/>
    <row r="145" s="107" customFormat="1" ht="14.25"/>
    <row r="146" s="107" customFormat="1" ht="14.25"/>
    <row r="147" s="107" customFormat="1" ht="14.25"/>
    <row r="148" s="107" customFormat="1" ht="14.25"/>
    <row r="149" s="107" customFormat="1" ht="14.25"/>
    <row r="150" s="107" customFormat="1" ht="14.25"/>
    <row r="151" s="107" customFormat="1" ht="14.25"/>
    <row r="152" s="107" customFormat="1" ht="14.25"/>
    <row r="153" s="107" customFormat="1" ht="14.25"/>
    <row r="154" s="107" customFormat="1" ht="14.25"/>
    <row r="155" s="107" customFormat="1" ht="14.25"/>
    <row r="156" s="107" customFormat="1" ht="14.25"/>
    <row r="157" s="107" customFormat="1" ht="14.25"/>
    <row r="158" s="107" customFormat="1" ht="14.25"/>
    <row r="159" s="107" customFormat="1" ht="14.25"/>
    <row r="160" s="107" customFormat="1" ht="14.25"/>
    <row r="161" s="107" customFormat="1" ht="14.25"/>
    <row r="162" s="107" customFormat="1" ht="14.25"/>
    <row r="163" s="107" customFormat="1" ht="14.25"/>
    <row r="164" s="107" customFormat="1" ht="14.25"/>
    <row r="165" s="107" customFormat="1" ht="14.25"/>
    <row r="166" s="107" customFormat="1" ht="14.25"/>
    <row r="167" s="107" customFormat="1" ht="14.25"/>
    <row r="168" s="107" customFormat="1" ht="14.25"/>
    <row r="169" s="107" customFormat="1" ht="14.25"/>
    <row r="170" s="107" customFormat="1" ht="14.25"/>
    <row r="171" s="107" customFormat="1" ht="14.25"/>
    <row r="172" s="107" customFormat="1" ht="14.25"/>
    <row r="173" s="107" customFormat="1" ht="14.25"/>
    <row r="174" s="107" customFormat="1" ht="14.25"/>
    <row r="175" s="107" customFormat="1" ht="14.25"/>
    <row r="176" s="107" customFormat="1" ht="14.25"/>
    <row r="177" s="107" customFormat="1" ht="14.25"/>
    <row r="178" s="107" customFormat="1" ht="14.25"/>
    <row r="179" s="107" customFormat="1" ht="14.25"/>
    <row r="180" s="107" customFormat="1" ht="14.25"/>
    <row r="181" s="107" customFormat="1" ht="14.25"/>
    <row r="182" s="107" customFormat="1" ht="14.25"/>
    <row r="183" s="107" customFormat="1" ht="14.25"/>
    <row r="184" s="107" customFormat="1" ht="14.25"/>
    <row r="185" s="107" customFormat="1" ht="14.25"/>
    <row r="186" s="107" customFormat="1" ht="14.25"/>
    <row r="187" s="107" customFormat="1" ht="14.25"/>
    <row r="188" s="107" customFormat="1" ht="14.25"/>
    <row r="189" s="107" customFormat="1" ht="14.25"/>
    <row r="190" s="107" customFormat="1" ht="14.25"/>
    <row r="191" s="107" customFormat="1" ht="14.25"/>
    <row r="192" s="107" customFormat="1" ht="14.25"/>
    <row r="193" s="107" customFormat="1" ht="14.25"/>
    <row r="194" s="107" customFormat="1" ht="14.25"/>
    <row r="195" s="107" customFormat="1" ht="14.25"/>
    <row r="196" s="107" customFormat="1" ht="14.25"/>
    <row r="197" s="107" customFormat="1" ht="14.25"/>
    <row r="198" s="107" customFormat="1" ht="14.25"/>
    <row r="199" s="107" customFormat="1" ht="14.25"/>
    <row r="200" s="107" customFormat="1" ht="14.25"/>
    <row r="201" s="107" customFormat="1" ht="14.25"/>
    <row r="202" s="107" customFormat="1" ht="14.25"/>
    <row r="203" s="107" customFormat="1" ht="14.25"/>
    <row r="204" s="107" customFormat="1" ht="14.25"/>
    <row r="205" s="107" customFormat="1" ht="14.25"/>
    <row r="206" s="107" customFormat="1" ht="14.25"/>
    <row r="207" s="107" customFormat="1" ht="14.25"/>
    <row r="208" s="107" customFormat="1" ht="14.25"/>
    <row r="209" s="107" customFormat="1" ht="14.25"/>
    <row r="210" s="107" customFormat="1" ht="14.25"/>
    <row r="211" s="107" customFormat="1" ht="14.25"/>
    <row r="212" s="107" customFormat="1" ht="14.25"/>
    <row r="213" s="107" customFormat="1" ht="14.25"/>
    <row r="214" s="107" customFormat="1" ht="14.25"/>
    <row r="215" s="107" customFormat="1" ht="14.25"/>
    <row r="216" s="107" customFormat="1" ht="14.25"/>
    <row r="217" s="107" customFormat="1" ht="14.25"/>
    <row r="218" s="107" customFormat="1" ht="14.25"/>
    <row r="219" s="107" customFormat="1" ht="14.25"/>
    <row r="220" s="107" customFormat="1" ht="14.25"/>
    <row r="221" s="107" customFormat="1" ht="14.25"/>
    <row r="222" s="107" customFormat="1" ht="14.25"/>
    <row r="223" s="107" customFormat="1" ht="14.25"/>
    <row r="224" s="107" customFormat="1" ht="14.25"/>
  </sheetData>
  <sheetProtection selectLockedCells="1"/>
  <mergeCells count="15">
    <mergeCell ref="A1:I1"/>
    <mergeCell ref="A2:I2"/>
    <mergeCell ref="C3:D3"/>
    <mergeCell ref="E3:F3"/>
    <mergeCell ref="B5:E5"/>
    <mergeCell ref="F5:G5"/>
    <mergeCell ref="A15:G15"/>
    <mergeCell ref="G19:H19"/>
    <mergeCell ref="A22:B22"/>
    <mergeCell ref="G24:I24"/>
    <mergeCell ref="A5:A7"/>
    <mergeCell ref="F6:F7"/>
    <mergeCell ref="G6:G7"/>
    <mergeCell ref="H5:H7"/>
    <mergeCell ref="I5:I7"/>
  </mergeCells>
  <conditionalFormatting sqref="E5 F5:F7 G1:G7 B8:G14 J21:IV26 C5:D7 A1:B7 C1:F2 H1:H16 A21:F26 G21:G23 G25:I26 H23:I23 B17:G19 A15:A19 H21:I21 A20:G20 I1:IV20">
    <cfRule type="cellIs" priority="1" dxfId="0" operator="equal" stopIfTrue="1">
      <formula>0</formula>
    </cfRule>
  </conditionalFormatting>
  <dataValidations count="7">
    <dataValidation type="decimal" allowBlank="1" showInputMessage="1" showErrorMessage="1" sqref="F8:F14">
      <formula1>0</formula1>
      <formula2>8</formula2>
    </dataValidation>
    <dataValidation type="decimal" allowBlank="1" showInputMessage="1" showErrorMessage="1" sqref="D8:D14">
      <formula1>0</formula1>
      <formula2>30</formula2>
    </dataValidation>
    <dataValidation type="decimal" allowBlank="1" showInputMessage="1" showErrorMessage="1" sqref="B8:B14 E8:E14">
      <formula1>0</formula1>
      <formula2>15</formula2>
    </dataValidation>
    <dataValidation type="list" allowBlank="1" showInputMessage="1" showErrorMessage="1" sqref="B3">
      <formula1>kgm</formula1>
    </dataValidation>
    <dataValidation type="list" allowBlank="1" showInputMessage="1" showErrorMessage="1" sqref="E3:F3">
      <formula1>zhk</formula1>
    </dataValidation>
    <dataValidation type="decimal" allowBlank="1" showInputMessage="1" showErrorMessage="1" sqref="C8:C14">
      <formula1>0</formula1>
      <formula2>20</formula2>
    </dataValidation>
    <dataValidation type="decimal" allowBlank="1" showInputMessage="1" showErrorMessage="1" sqref="G8:G14">
      <formula1>0</formula1>
      <formula2>12</formula2>
    </dataValidation>
  </dataValidations>
  <printOptions horizontalCentered="1"/>
  <pageMargins left="0.7480314960629921" right="0.15748031496062992" top="0.9842519685039371" bottom="0.9842519685039371" header="0.5118110236220472" footer="0.5118110236220472"/>
  <pageSetup horizontalDpi="200" verticalDpi="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pane xSplit="1" ySplit="6" topLeftCell="B10" activePane="bottomRight" state="frozen"/>
      <selection pane="bottomRight" activeCell="B4" sqref="B4:E4"/>
    </sheetView>
  </sheetViews>
  <sheetFormatPr defaultColWidth="9.00390625" defaultRowHeight="14.25"/>
  <cols>
    <col min="1" max="1" width="11.625" style="38" customWidth="1"/>
    <col min="2" max="2" width="6.875" style="38" customWidth="1"/>
    <col min="3" max="3" width="7.875" style="38" customWidth="1"/>
    <col min="4" max="4" width="6.875" style="38" customWidth="1"/>
    <col min="5" max="5" width="7.875" style="38" customWidth="1"/>
    <col min="6" max="6" width="7.00390625" style="38" customWidth="1"/>
    <col min="7" max="7" width="8.125" style="38" customWidth="1"/>
    <col min="8" max="8" width="10.375" style="38" customWidth="1"/>
    <col min="9" max="9" width="10.125" style="38" customWidth="1"/>
    <col min="10" max="10" width="8.25390625" style="38" customWidth="1"/>
    <col min="11" max="11" width="6.125" style="38" customWidth="1"/>
    <col min="12" max="16384" width="9.00390625" style="38" customWidth="1"/>
  </cols>
  <sheetData>
    <row r="1" ht="14.25"/>
    <row r="2" spans="1:11" ht="26.25">
      <c r="A2" s="39" t="e">
        <f ca="1">YEAR(NOW())&amp;"年恩平市招聘教师实操计分表"&amp;jcsj!E2</f>
        <v>#N/A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5.5" customHeight="1">
      <c r="A3" s="40" t="s">
        <v>433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9" ht="18.75">
      <c r="A4" s="62" t="s">
        <v>409</v>
      </c>
      <c r="B4" s="42" t="s">
        <v>342</v>
      </c>
      <c r="C4" s="42"/>
      <c r="D4" s="42"/>
      <c r="E4" s="42"/>
      <c r="F4" s="85" t="s">
        <v>410</v>
      </c>
      <c r="G4" s="85"/>
      <c r="H4" s="85"/>
      <c r="I4" s="94"/>
    </row>
    <row r="5" spans="1:11" ht="38.25" customHeight="1">
      <c r="A5" s="86"/>
      <c r="B5" s="87" t="s">
        <v>434</v>
      </c>
      <c r="C5" s="87"/>
      <c r="D5" s="87"/>
      <c r="E5" s="87"/>
      <c r="F5" s="70" t="s">
        <v>435</v>
      </c>
      <c r="G5" s="70"/>
      <c r="H5" s="70"/>
      <c r="I5" s="70"/>
      <c r="J5" s="95" t="s">
        <v>436</v>
      </c>
      <c r="K5" s="95" t="s">
        <v>33</v>
      </c>
    </row>
    <row r="6" spans="1:11" ht="84.75" customHeight="1">
      <c r="A6" s="44" t="s">
        <v>437</v>
      </c>
      <c r="B6" s="88" t="s">
        <v>438</v>
      </c>
      <c r="C6" s="88" t="s">
        <v>439</v>
      </c>
      <c r="D6" s="88" t="s">
        <v>440</v>
      </c>
      <c r="E6" s="88" t="s">
        <v>441</v>
      </c>
      <c r="F6" s="88" t="s">
        <v>442</v>
      </c>
      <c r="G6" s="88" t="s">
        <v>443</v>
      </c>
      <c r="H6" s="88" t="s">
        <v>444</v>
      </c>
      <c r="I6" s="88" t="s">
        <v>445</v>
      </c>
      <c r="J6" s="96"/>
      <c r="K6" s="96"/>
    </row>
    <row r="7" spans="1:11" ht="19.5" customHeight="1">
      <c r="A7" s="47" t="str">
        <f>IF(ISERROR(VLOOKUP($B$4,pwsj!B$2:K$10,ROW()-3,0)),"",VLOOKUP($B$4,pwsj!B$2:K$10,ROW()-3,0))</f>
        <v>梁惠群</v>
      </c>
      <c r="B7" s="89"/>
      <c r="C7" s="89"/>
      <c r="D7" s="89"/>
      <c r="E7" s="89"/>
      <c r="F7" s="89"/>
      <c r="G7" s="89"/>
      <c r="H7" s="90"/>
      <c r="I7" s="97"/>
      <c r="J7" s="98">
        <f aca="true" t="shared" si="0" ref="J7:J13">IF(SUM(B7:I7)=0,"",SUM(B7:I7))</f>
      </c>
      <c r="K7" s="76"/>
    </row>
    <row r="8" spans="1:11" ht="19.5" customHeight="1">
      <c r="A8" s="47" t="str">
        <f>IF(ISERROR(VLOOKUP($B$4,pwsj!B$2:K$10,ROW()-3,0)),"",VLOOKUP($B$4,pwsj!B$2:K$10,ROW()-3,0))</f>
        <v>梁日斌</v>
      </c>
      <c r="B8" s="89"/>
      <c r="C8" s="89"/>
      <c r="D8" s="89"/>
      <c r="E8" s="89"/>
      <c r="F8" s="89"/>
      <c r="G8" s="89"/>
      <c r="H8" s="90"/>
      <c r="I8" s="97"/>
      <c r="J8" s="98">
        <f t="shared" si="0"/>
      </c>
      <c r="K8" s="76"/>
    </row>
    <row r="9" spans="1:11" ht="19.5" customHeight="1">
      <c r="A9" s="47" t="str">
        <f>IF(ISERROR(VLOOKUP($B$4,pwsj!B$2:K$10,ROW()-3,0)),"",VLOOKUP($B$4,pwsj!B$2:K$10,ROW()-3,0))</f>
        <v>梁彩连</v>
      </c>
      <c r="B9" s="89"/>
      <c r="C9" s="89"/>
      <c r="D9" s="89"/>
      <c r="E9" s="89"/>
      <c r="F9" s="89"/>
      <c r="G9" s="89"/>
      <c r="H9" s="90"/>
      <c r="I9" s="97"/>
      <c r="J9" s="98">
        <f t="shared" si="0"/>
      </c>
      <c r="K9" s="76"/>
    </row>
    <row r="10" spans="1:11" ht="19.5" customHeight="1">
      <c r="A10" s="47" t="str">
        <f>IF(ISERROR(VLOOKUP($B$4,pwsj!B$2:K$10,ROW()-3,0)),"",VLOOKUP($B$4,pwsj!B$2:K$10,ROW()-3,0))</f>
        <v>祝梦红</v>
      </c>
      <c r="B10" s="89"/>
      <c r="C10" s="89"/>
      <c r="D10" s="89"/>
      <c r="E10" s="89"/>
      <c r="F10" s="89"/>
      <c r="G10" s="89"/>
      <c r="H10" s="90"/>
      <c r="I10" s="97"/>
      <c r="J10" s="98">
        <f t="shared" si="0"/>
      </c>
      <c r="K10" s="76"/>
    </row>
    <row r="11" spans="1:11" ht="19.5" customHeight="1">
      <c r="A11" s="47" t="str">
        <f>IF(ISERROR(VLOOKUP($B$4,pwsj!B$2:K$10,ROW()-3,0)),"",VLOOKUP($B$4,pwsj!B$2:K$10,ROW()-3,0))</f>
        <v>阮永防</v>
      </c>
      <c r="B11" s="89"/>
      <c r="C11" s="89"/>
      <c r="D11" s="89"/>
      <c r="E11" s="89"/>
      <c r="F11" s="89"/>
      <c r="G11" s="89"/>
      <c r="H11" s="91"/>
      <c r="I11" s="97"/>
      <c r="J11" s="98">
        <f t="shared" si="0"/>
      </c>
      <c r="K11" s="76"/>
    </row>
    <row r="12" spans="1:11" ht="19.5" customHeight="1">
      <c r="A12" s="47" t="str">
        <f>IF(ISERROR(VLOOKUP($B$4,pwsj!B$2:K$10,ROW()-3,0)),"",VLOOKUP($B$4,pwsj!B$2:K$10,ROW()-3,0))</f>
        <v>沈保英</v>
      </c>
      <c r="B12" s="89"/>
      <c r="C12" s="89"/>
      <c r="D12" s="89"/>
      <c r="E12" s="89"/>
      <c r="F12" s="89"/>
      <c r="G12" s="89"/>
      <c r="H12" s="91"/>
      <c r="I12" s="97"/>
      <c r="J12" s="98">
        <f t="shared" si="0"/>
      </c>
      <c r="K12" s="76"/>
    </row>
    <row r="13" spans="1:11" ht="19.5" customHeight="1">
      <c r="A13" s="47" t="str">
        <f>IF(ISERROR(VLOOKUP($B$4,pwsj!B$2:K$10,ROW()-3,0)),"",VLOOKUP($B$4,pwsj!B$2:K$10,ROW()-3,0))</f>
        <v>李小凡</v>
      </c>
      <c r="B13" s="89"/>
      <c r="C13" s="89"/>
      <c r="D13" s="89"/>
      <c r="E13" s="89"/>
      <c r="F13" s="89"/>
      <c r="G13" s="89"/>
      <c r="H13" s="91"/>
      <c r="I13" s="97"/>
      <c r="J13" s="98">
        <f t="shared" si="0"/>
      </c>
      <c r="K13" s="76"/>
    </row>
    <row r="14" spans="1:11" s="37" customFormat="1" ht="19.5" customHeight="1">
      <c r="A14" s="92" t="s">
        <v>425</v>
      </c>
      <c r="B14" s="93">
        <f aca="true" t="shared" si="1" ref="B14:I14">IF(SUM(B7:B13)=0,"",SUM(B7:B13))</f>
      </c>
      <c r="C14" s="93">
        <f t="shared" si="1"/>
      </c>
      <c r="D14" s="93">
        <f t="shared" si="1"/>
      </c>
      <c r="E14" s="93">
        <f t="shared" si="1"/>
      </c>
      <c r="F14" s="93">
        <f t="shared" si="1"/>
      </c>
      <c r="G14" s="93">
        <f t="shared" si="1"/>
      </c>
      <c r="H14" s="93">
        <f t="shared" si="1"/>
      </c>
      <c r="I14" s="93">
        <f t="shared" si="1"/>
      </c>
      <c r="J14" s="99">
        <f>IF(SUM(J7:J13)=0,"",(TRIMMEAN(J7:J13,1*2/7)))</f>
      </c>
      <c r="K14" s="79"/>
    </row>
    <row r="15" spans="1:11" ht="19.5" customHeight="1">
      <c r="A15" s="80" t="s">
        <v>446</v>
      </c>
      <c r="B15" s="80"/>
      <c r="C15" s="80"/>
      <c r="D15" s="80"/>
      <c r="E15" s="80"/>
      <c r="F15" s="81"/>
      <c r="G15" s="81"/>
      <c r="H15" s="82"/>
      <c r="I15" s="100" t="s">
        <v>427</v>
      </c>
      <c r="J15" s="100"/>
      <c r="K15" s="100"/>
    </row>
    <row r="16" spans="1:11" ht="19.5" customHeight="1">
      <c r="A16" s="59" t="s">
        <v>447</v>
      </c>
      <c r="B16" s="59"/>
      <c r="C16" s="59"/>
      <c r="D16" s="59"/>
      <c r="E16" s="59"/>
      <c r="F16" s="59"/>
      <c r="G16" s="59"/>
      <c r="H16" s="59"/>
      <c r="I16" s="101" t="s">
        <v>429</v>
      </c>
      <c r="J16" s="101"/>
      <c r="K16" s="101"/>
    </row>
    <row r="17" spans="1:11" ht="19.5" customHeight="1">
      <c r="A17" s="59" t="s">
        <v>448</v>
      </c>
      <c r="B17" s="59"/>
      <c r="C17" s="59"/>
      <c r="D17" s="59"/>
      <c r="E17" s="59"/>
      <c r="F17" s="59"/>
      <c r="G17" s="59"/>
      <c r="H17" s="59"/>
      <c r="I17" s="82" t="s">
        <v>431</v>
      </c>
      <c r="J17" s="82"/>
      <c r="K17" s="82"/>
    </row>
    <row r="18" spans="1:9" ht="19.5" customHeight="1">
      <c r="A18" s="59" t="s">
        <v>432</v>
      </c>
      <c r="B18" s="57"/>
      <c r="C18" s="57"/>
      <c r="D18" s="57"/>
      <c r="E18" s="57"/>
      <c r="F18" s="57"/>
      <c r="G18" s="60"/>
      <c r="H18" s="60"/>
      <c r="I18" s="57"/>
    </row>
  </sheetData>
  <sheetProtection password="CF7A" sheet="1" objects="1" scenarios="1" selectLockedCells="1"/>
  <mergeCells count="14">
    <mergeCell ref="A2:K2"/>
    <mergeCell ref="A3:K3"/>
    <mergeCell ref="B4:E4"/>
    <mergeCell ref="F4:H4"/>
    <mergeCell ref="B5:E5"/>
    <mergeCell ref="F5:I5"/>
    <mergeCell ref="I15:K15"/>
    <mergeCell ref="A16:H16"/>
    <mergeCell ref="I16:K16"/>
    <mergeCell ref="A17:H17"/>
    <mergeCell ref="I17:K17"/>
    <mergeCell ref="G18:H18"/>
    <mergeCell ref="J5:J6"/>
    <mergeCell ref="K5:K6"/>
  </mergeCells>
  <conditionalFormatting sqref="J14">
    <cfRule type="cellIs" priority="1" dxfId="0" operator="equal" stopIfTrue="1">
      <formula>0</formula>
    </cfRule>
  </conditionalFormatting>
  <dataValidations count="5">
    <dataValidation type="decimal" allowBlank="1" showInputMessage="1" showErrorMessage="1" error="超范围!" sqref="B7:C13 F7:I13">
      <formula1>0</formula1>
      <formula2>10</formula2>
    </dataValidation>
    <dataValidation type="decimal" allowBlank="1" showInputMessage="1" showErrorMessage="1" sqref="D7:D13">
      <formula1>0</formula1>
      <formula2>15</formula2>
    </dataValidation>
    <dataValidation type="list" allowBlank="1" showInputMessage="1" showErrorMessage="1" sqref="B4:E4">
      <formula1>kgm</formula1>
    </dataValidation>
    <dataValidation type="decimal" allowBlank="1" showInputMessage="1" showErrorMessage="1" sqref="E7:E13">
      <formula1>0</formula1>
      <formula2>25</formula2>
    </dataValidation>
    <dataValidation type="list" allowBlank="1" showInputMessage="1" showErrorMessage="1" sqref="I4">
      <formula1>zhk</formula1>
    </dataValidation>
  </dataValidations>
  <printOptions horizontalCentered="1"/>
  <pageMargins left="0.35433070866141736" right="0.15748031496062992" top="0.9842519685039371" bottom="0.9842519685039371" header="0.5118110236220472" footer="0.511811023622047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pane xSplit="1" ySplit="6" topLeftCell="B7" activePane="bottomRight" state="frozen"/>
      <selection pane="bottomRight" activeCell="B4" sqref="B4:C4"/>
    </sheetView>
  </sheetViews>
  <sheetFormatPr defaultColWidth="9.00390625" defaultRowHeight="14.25"/>
  <cols>
    <col min="1" max="1" width="13.125" style="38" customWidth="1"/>
    <col min="2" max="2" width="15.625" style="38" customWidth="1"/>
    <col min="3" max="3" width="14.25390625" style="38" customWidth="1"/>
    <col min="4" max="4" width="15.875" style="38" customWidth="1"/>
    <col min="5" max="7" width="15.625" style="38" customWidth="1"/>
    <col min="8" max="8" width="11.75390625" style="38" customWidth="1"/>
    <col min="9" max="16384" width="9.00390625" style="38" customWidth="1"/>
  </cols>
  <sheetData>
    <row r="1" ht="14.25"/>
    <row r="2" spans="1:8" ht="23.25">
      <c r="A2" s="61" t="e">
        <f ca="1">YEAR(NOW())&amp;"年恩平市招聘教师实操计分表"&amp;jcsj!E2</f>
        <v>#N/A</v>
      </c>
      <c r="B2" s="61"/>
      <c r="C2" s="61"/>
      <c r="D2" s="61"/>
      <c r="E2" s="61"/>
      <c r="F2" s="61"/>
      <c r="G2" s="61"/>
      <c r="H2" s="61"/>
    </row>
    <row r="3" spans="1:8" ht="19.5" customHeight="1">
      <c r="A3" s="40" t="s">
        <v>449</v>
      </c>
      <c r="B3" s="40"/>
      <c r="C3" s="40"/>
      <c r="D3" s="40"/>
      <c r="E3" s="40"/>
      <c r="F3" s="40"/>
      <c r="G3" s="40"/>
      <c r="H3" s="40"/>
    </row>
    <row r="4" spans="1:6" ht="18.75">
      <c r="A4" s="62" t="s">
        <v>409</v>
      </c>
      <c r="B4" s="63" t="s">
        <v>450</v>
      </c>
      <c r="C4" s="63"/>
      <c r="D4" s="64" t="s">
        <v>410</v>
      </c>
      <c r="E4" s="65"/>
      <c r="F4" s="65"/>
    </row>
    <row r="5" spans="1:8" ht="32.25" customHeight="1">
      <c r="A5" s="66"/>
      <c r="B5" s="67" t="s">
        <v>451</v>
      </c>
      <c r="C5" s="67"/>
      <c r="D5" s="67" t="s">
        <v>452</v>
      </c>
      <c r="E5" s="67"/>
      <c r="F5" s="68" t="s">
        <v>453</v>
      </c>
      <c r="G5" s="69" t="s">
        <v>436</v>
      </c>
      <c r="H5" s="70" t="s">
        <v>33</v>
      </c>
    </row>
    <row r="6" spans="1:8" ht="36" customHeight="1">
      <c r="A6" s="71" t="s">
        <v>411</v>
      </c>
      <c r="B6" s="72" t="s">
        <v>454</v>
      </c>
      <c r="C6" s="72" t="s">
        <v>455</v>
      </c>
      <c r="D6" s="72" t="s">
        <v>456</v>
      </c>
      <c r="E6" s="72" t="s">
        <v>457</v>
      </c>
      <c r="F6" s="72" t="s">
        <v>458</v>
      </c>
      <c r="G6" s="69"/>
      <c r="H6" s="70"/>
    </row>
    <row r="7" spans="1:8" ht="19.5" customHeight="1">
      <c r="A7" s="47">
        <f>IF(ISERROR(VLOOKUP($B$4,pwsj!B$2:K$10,ROW()-3,0)),"",VLOOKUP($B$4,pwsj!B$2:K$10,ROW()-3,0))</f>
      </c>
      <c r="B7" s="73"/>
      <c r="C7" s="73"/>
      <c r="D7" s="73"/>
      <c r="E7" s="73"/>
      <c r="F7" s="74"/>
      <c r="G7" s="75">
        <f aca="true" t="shared" si="0" ref="G7:G13">SUM(B7:F7)</f>
        <v>0</v>
      </c>
      <c r="H7" s="76"/>
    </row>
    <row r="8" spans="1:8" ht="19.5" customHeight="1">
      <c r="A8" s="47">
        <f>IF(ISERROR(VLOOKUP($B$4,pwsj!B$2:K$10,ROW()-3,0)),"",VLOOKUP($B$4,pwsj!B$2:K$10,ROW()-3,0))</f>
      </c>
      <c r="B8" s="73"/>
      <c r="C8" s="73"/>
      <c r="D8" s="73"/>
      <c r="E8" s="73"/>
      <c r="F8" s="74"/>
      <c r="G8" s="75">
        <f t="shared" si="0"/>
        <v>0</v>
      </c>
      <c r="H8" s="76"/>
    </row>
    <row r="9" spans="1:8" ht="19.5" customHeight="1">
      <c r="A9" s="47">
        <f>IF(ISERROR(VLOOKUP($B$4,pwsj!B$2:K$10,ROW()-3,0)),"",VLOOKUP($B$4,pwsj!B$2:K$10,ROW()-3,0))</f>
      </c>
      <c r="B9" s="73"/>
      <c r="C9" s="73"/>
      <c r="D9" s="73"/>
      <c r="E9" s="73"/>
      <c r="F9" s="74"/>
      <c r="G9" s="75">
        <f t="shared" si="0"/>
        <v>0</v>
      </c>
      <c r="H9" s="76"/>
    </row>
    <row r="10" spans="1:8" ht="19.5" customHeight="1">
      <c r="A10" s="47">
        <f>IF(ISERROR(VLOOKUP($B$4,pwsj!B$2:K$10,ROW()-3,0)),"",VLOOKUP($B$4,pwsj!B$2:K$10,ROW()-3,0))</f>
      </c>
      <c r="B10" s="73"/>
      <c r="C10" s="73"/>
      <c r="D10" s="73"/>
      <c r="E10" s="73"/>
      <c r="F10" s="74"/>
      <c r="G10" s="75">
        <f t="shared" si="0"/>
        <v>0</v>
      </c>
      <c r="H10" s="76"/>
    </row>
    <row r="11" spans="1:8" ht="19.5" customHeight="1">
      <c r="A11" s="47">
        <f>IF(ISERROR(VLOOKUP($B$4,pwsj!B$2:K$10,ROW()-3,0)),"",VLOOKUP($B$4,pwsj!B$2:K$10,ROW()-3,0))</f>
      </c>
      <c r="B11" s="73"/>
      <c r="C11" s="73"/>
      <c r="D11" s="73"/>
      <c r="E11" s="73"/>
      <c r="F11" s="74"/>
      <c r="G11" s="75">
        <f t="shared" si="0"/>
        <v>0</v>
      </c>
      <c r="H11" s="76"/>
    </row>
    <row r="12" spans="1:8" ht="19.5" customHeight="1">
      <c r="A12" s="47">
        <f>IF(ISERROR(VLOOKUP($B$4,pwsj!B$2:K$10,ROW()-3,0)),"",VLOOKUP($B$4,pwsj!B$2:K$10,ROW()-3,0))</f>
      </c>
      <c r="B12" s="73"/>
      <c r="C12" s="73"/>
      <c r="D12" s="73"/>
      <c r="E12" s="73"/>
      <c r="F12" s="74"/>
      <c r="G12" s="75">
        <f t="shared" si="0"/>
        <v>0</v>
      </c>
      <c r="H12" s="76"/>
    </row>
    <row r="13" spans="1:8" ht="19.5" customHeight="1">
      <c r="A13" s="47">
        <f>IF(ISERROR(VLOOKUP($B$4,pwsj!B$2:K$10,ROW()-3,0)),"",VLOOKUP($B$4,pwsj!B$2:K$10,ROW()-3,0))</f>
      </c>
      <c r="B13" s="73"/>
      <c r="C13" s="73"/>
      <c r="D13" s="73"/>
      <c r="E13" s="73"/>
      <c r="F13" s="74"/>
      <c r="G13" s="75">
        <f t="shared" si="0"/>
        <v>0</v>
      </c>
      <c r="H13" s="76"/>
    </row>
    <row r="14" spans="1:8" s="37" customFormat="1" ht="24.75" customHeight="1">
      <c r="A14" s="53" t="s">
        <v>425</v>
      </c>
      <c r="B14" s="77">
        <f>IF(SUM(B7:B13)=0,"",SUM(B7:B13))</f>
      </c>
      <c r="C14" s="77">
        <f>IF(SUM(C7:C13)=0,"",SUM(C7:C13))</f>
      </c>
      <c r="D14" s="77">
        <f>IF(SUM(D7:D13)=0,"",SUM(D7:D13))</f>
      </c>
      <c r="E14" s="77">
        <f>IF(SUM(E7:E13)=0,"",SUM(E7:E13))</f>
      </c>
      <c r="F14" s="77">
        <f>IF(SUM(F7:F13)=0,"",SUM(F7:F13))</f>
      </c>
      <c r="G14" s="78">
        <f>IF(SUM(G7:G13)=0,"",(TRIMMEAN(G7:G13,1*2/7)))</f>
      </c>
      <c r="H14" s="79"/>
    </row>
    <row r="15" spans="1:7" ht="19.5" customHeight="1">
      <c r="A15" s="80" t="s">
        <v>446</v>
      </c>
      <c r="B15" s="80"/>
      <c r="C15" s="80"/>
      <c r="D15" s="80"/>
      <c r="E15" s="81" t="s">
        <v>427</v>
      </c>
      <c r="F15" s="81"/>
      <c r="G15" s="82"/>
    </row>
    <row r="16" spans="1:7" ht="19.5" customHeight="1">
      <c r="A16" s="83" t="s">
        <v>447</v>
      </c>
      <c r="B16" s="83"/>
      <c r="C16" s="83"/>
      <c r="D16" s="83"/>
      <c r="E16" s="82" t="s">
        <v>429</v>
      </c>
      <c r="F16" s="82"/>
      <c r="G16" s="57"/>
    </row>
    <row r="17" spans="1:7" ht="19.5" customHeight="1">
      <c r="A17" s="83" t="s">
        <v>448</v>
      </c>
      <c r="B17" s="83"/>
      <c r="C17" s="83"/>
      <c r="D17" s="83"/>
      <c r="E17" s="82" t="s">
        <v>431</v>
      </c>
      <c r="F17" s="82"/>
      <c r="G17" s="57"/>
    </row>
    <row r="18" spans="1:8" ht="19.5" customHeight="1">
      <c r="A18" s="59" t="s">
        <v>432</v>
      </c>
      <c r="B18" s="57"/>
      <c r="C18" s="57"/>
      <c r="D18" s="57"/>
      <c r="E18" s="57"/>
      <c r="F18" s="84">
        <f ca="1">NOW()</f>
        <v>43874.68082175926</v>
      </c>
      <c r="G18" s="84"/>
      <c r="H18" s="84"/>
    </row>
  </sheetData>
  <sheetProtection password="CF7A" sheet="1" objects="1" scenarios="1" selectLockedCells="1"/>
  <mergeCells count="10">
    <mergeCell ref="A2:H2"/>
    <mergeCell ref="A3:H3"/>
    <mergeCell ref="B4:C4"/>
    <mergeCell ref="E4:F4"/>
    <mergeCell ref="B5:C5"/>
    <mergeCell ref="D5:E5"/>
    <mergeCell ref="E16:F16"/>
    <mergeCell ref="E17:F17"/>
    <mergeCell ref="G5:G6"/>
    <mergeCell ref="H5:H6"/>
  </mergeCells>
  <conditionalFormatting sqref="I1:IV65536 G1:G13 C5:C13 C15:H65536 H1:H14 C14:G14 D1:D13 C1:C3 E5:F13 E1:F3 A1:B6553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4:C4">
      <formula1>kgm</formula1>
    </dataValidation>
    <dataValidation type="list" allowBlank="1" showInputMessage="1" showErrorMessage="1" sqref="E4:F4">
      <formula1>zhk</formula1>
    </dataValidation>
  </dataValidations>
  <printOptions/>
  <pageMargins left="0.75" right="0.75" top="1" bottom="1" header="0.5" footer="0.5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pane xSplit="1" ySplit="5" topLeftCell="B6" activePane="bottomRight" state="frozen"/>
      <selection pane="bottomRight" activeCell="B4" sqref="B4:C4"/>
    </sheetView>
  </sheetViews>
  <sheetFormatPr defaultColWidth="9.00390625" defaultRowHeight="14.25"/>
  <cols>
    <col min="1" max="1" width="12.625" style="38" customWidth="1"/>
    <col min="2" max="2" width="9.375" style="38" customWidth="1"/>
    <col min="3" max="3" width="8.75390625" style="38" customWidth="1"/>
    <col min="4" max="4" width="9.25390625" style="38" customWidth="1"/>
    <col min="5" max="5" width="9.375" style="38" customWidth="1"/>
    <col min="6" max="6" width="9.75390625" style="38" customWidth="1"/>
    <col min="7" max="7" width="9.375" style="38" customWidth="1"/>
    <col min="8" max="8" width="11.125" style="38" customWidth="1"/>
    <col min="9" max="16384" width="9.00390625" style="38" customWidth="1"/>
  </cols>
  <sheetData>
    <row r="1" ht="14.25"/>
    <row r="2" spans="1:8" ht="35.25" customHeight="1">
      <c r="A2" s="39" t="e">
        <f ca="1">YEAR(NOW())&amp;"年恩平市招聘教师实操计分表"&amp;jcsj!E2</f>
        <v>#N/A</v>
      </c>
      <c r="B2" s="39"/>
      <c r="C2" s="39"/>
      <c r="D2" s="39"/>
      <c r="E2" s="39"/>
      <c r="F2" s="39"/>
      <c r="G2" s="39"/>
      <c r="H2" s="39"/>
    </row>
    <row r="3" spans="1:8" ht="20.25" customHeight="1">
      <c r="A3" s="40" t="s">
        <v>459</v>
      </c>
      <c r="B3" s="40"/>
      <c r="C3" s="40"/>
      <c r="D3" s="40"/>
      <c r="E3" s="40"/>
      <c r="F3" s="40"/>
      <c r="G3" s="40"/>
      <c r="H3" s="40"/>
    </row>
    <row r="4" spans="1:8" ht="18.75">
      <c r="A4" s="41" t="s">
        <v>409</v>
      </c>
      <c r="B4" s="42" t="s">
        <v>369</v>
      </c>
      <c r="C4" s="42"/>
      <c r="D4" s="43" t="s">
        <v>410</v>
      </c>
      <c r="E4" s="43"/>
      <c r="F4" s="42"/>
      <c r="G4" s="42"/>
      <c r="H4" s="41"/>
    </row>
    <row r="5" spans="1:8" ht="57" customHeight="1">
      <c r="A5" s="44" t="s">
        <v>411</v>
      </c>
      <c r="B5" s="45" t="s">
        <v>460</v>
      </c>
      <c r="C5" s="45" t="s">
        <v>461</v>
      </c>
      <c r="D5" s="45" t="s">
        <v>462</v>
      </c>
      <c r="E5" s="45" t="s">
        <v>463</v>
      </c>
      <c r="F5" s="45" t="s">
        <v>464</v>
      </c>
      <c r="G5" s="45" t="s">
        <v>436</v>
      </c>
      <c r="H5" s="46" t="s">
        <v>33</v>
      </c>
    </row>
    <row r="6" spans="1:8" ht="24.75" customHeight="1">
      <c r="A6" s="47" t="str">
        <f>IF(ISERROR(VLOOKUP($B$4,pwsj!B$2:K$10,ROW()-2,0)),"",VLOOKUP($B$4,pwsj!B$2:K$10,ROW()-2,0))</f>
        <v>邹栋</v>
      </c>
      <c r="B6" s="48"/>
      <c r="C6" s="48"/>
      <c r="D6" s="49"/>
      <c r="E6" s="48"/>
      <c r="F6" s="48"/>
      <c r="G6" s="50">
        <f aca="true" t="shared" si="0" ref="G6:G12">IF(SUM(B6:F6)=0,"",SUM(B6:F6))</f>
      </c>
      <c r="H6" s="47"/>
    </row>
    <row r="7" spans="1:8" ht="24.75" customHeight="1">
      <c r="A7" s="47" t="str">
        <f>IF(ISERROR(VLOOKUP($B$4,pwsj!B$2:K$10,ROW()-2,0)),"",VLOOKUP($B$4,pwsj!B$2:K$10,ROW()-2,0))</f>
        <v>曾迎春</v>
      </c>
      <c r="B7" s="48"/>
      <c r="C7" s="48"/>
      <c r="D7" s="48"/>
      <c r="E7" s="48"/>
      <c r="F7" s="48"/>
      <c r="G7" s="50">
        <f t="shared" si="0"/>
      </c>
      <c r="H7" s="51"/>
    </row>
    <row r="8" spans="1:8" ht="24.75" customHeight="1">
      <c r="A8" s="47" t="str">
        <f>IF(ISERROR(VLOOKUP($B$4,pwsj!B$2:K$10,ROW()-2,0)),"",VLOOKUP($B$4,pwsj!B$2:K$10,ROW()-2,0))</f>
        <v>叶茂林</v>
      </c>
      <c r="B8" s="48"/>
      <c r="C8" s="48"/>
      <c r="D8" s="48"/>
      <c r="E8" s="48"/>
      <c r="F8" s="48"/>
      <c r="G8" s="50">
        <f t="shared" si="0"/>
      </c>
      <c r="H8" s="51"/>
    </row>
    <row r="9" spans="1:8" ht="24.75" customHeight="1">
      <c r="A9" s="47" t="str">
        <f>IF(ISERROR(VLOOKUP($B$4,pwsj!B$2:K$10,ROW()-2,0)),"",VLOOKUP($B$4,pwsj!B$2:K$10,ROW()-2,0))</f>
        <v>吴丹红</v>
      </c>
      <c r="B9" s="48"/>
      <c r="C9" s="48"/>
      <c r="D9" s="48"/>
      <c r="E9" s="48"/>
      <c r="F9" s="48"/>
      <c r="G9" s="50">
        <f t="shared" si="0"/>
      </c>
      <c r="H9" s="51"/>
    </row>
    <row r="10" spans="1:8" ht="24.75" customHeight="1">
      <c r="A10" s="47" t="str">
        <f>IF(ISERROR(VLOOKUP($B$4,pwsj!B$2:K$10,ROW()-2,0)),"",VLOOKUP($B$4,pwsj!B$2:K$10,ROW()-2,0))</f>
        <v>吴  丹</v>
      </c>
      <c r="B10" s="48"/>
      <c r="C10" s="48"/>
      <c r="D10" s="48"/>
      <c r="E10" s="48"/>
      <c r="F10" s="48"/>
      <c r="G10" s="50">
        <f t="shared" si="0"/>
      </c>
      <c r="H10" s="51"/>
    </row>
    <row r="11" spans="1:8" ht="24.75" customHeight="1">
      <c r="A11" s="47" t="str">
        <f>IF(ISERROR(VLOOKUP($B$4,pwsj!B$2:K$10,ROW()-2,0)),"",VLOOKUP($B$4,pwsj!B$2:K$10,ROW()-2,0))</f>
        <v>梁珠荣</v>
      </c>
      <c r="B11" s="48"/>
      <c r="C11" s="49"/>
      <c r="D11" s="48"/>
      <c r="E11" s="48"/>
      <c r="F11" s="48"/>
      <c r="G11" s="50">
        <f t="shared" si="0"/>
      </c>
      <c r="H11" s="51"/>
    </row>
    <row r="12" spans="1:8" ht="24.75" customHeight="1">
      <c r="A12" s="47" t="str">
        <f>IF(ISERROR(VLOOKUP($B$4,pwsj!B$2:K$10,ROW()-2,0)),"",VLOOKUP($B$4,pwsj!B$2:K$10,ROW()-2,0))</f>
        <v>梁万雄</v>
      </c>
      <c r="B12" s="48"/>
      <c r="C12" s="48"/>
      <c r="D12" s="48"/>
      <c r="E12" s="48"/>
      <c r="F12" s="48"/>
      <c r="G12" s="50">
        <f t="shared" si="0"/>
      </c>
      <c r="H12" s="52"/>
    </row>
    <row r="13" spans="1:8" s="37" customFormat="1" ht="24.75" customHeight="1">
      <c r="A13" s="53" t="s">
        <v>425</v>
      </c>
      <c r="B13" s="50">
        <f>IF(SUM(B6:B12)=0,"",SUM(B6:B12))</f>
      </c>
      <c r="C13" s="50">
        <f>IF(SUM(C6:C12)=0,"",SUM(C6:C12))</f>
      </c>
      <c r="D13" s="50">
        <f>IF(SUM(D6:D12)=0,"",SUM(D6:D12))</f>
      </c>
      <c r="E13" s="50">
        <f>IF(SUM(E6:E12)=0,"",SUM(E6:E12))</f>
      </c>
      <c r="F13" s="50">
        <f>IF(SUM(F6:F12)=0,"",SUM(F6:F12))</f>
      </c>
      <c r="G13" s="54">
        <f>IF(SUM(G6:G12)=0,"",(TRIMMEAN(G6:G12,1*2/7)))</f>
      </c>
      <c r="H13" s="55"/>
    </row>
    <row r="14" spans="1:8" ht="24.75" customHeight="1">
      <c r="A14" s="56" t="s">
        <v>446</v>
      </c>
      <c r="B14" s="56"/>
      <c r="C14" s="56"/>
      <c r="D14" s="56"/>
      <c r="E14" s="57"/>
      <c r="F14" s="58" t="s">
        <v>427</v>
      </c>
      <c r="G14" s="58"/>
      <c r="H14" s="58"/>
    </row>
    <row r="15" spans="1:8" ht="24.75" customHeight="1">
      <c r="A15" s="59" t="s">
        <v>465</v>
      </c>
      <c r="B15" s="59"/>
      <c r="C15" s="59"/>
      <c r="D15" s="59"/>
      <c r="E15" s="59"/>
      <c r="F15" s="57" t="s">
        <v>429</v>
      </c>
      <c r="G15" s="57"/>
      <c r="H15" s="57"/>
    </row>
    <row r="16" spans="1:8" ht="24.75" customHeight="1">
      <c r="A16" s="59" t="s">
        <v>466</v>
      </c>
      <c r="B16" s="59"/>
      <c r="C16" s="59"/>
      <c r="D16" s="59"/>
      <c r="E16" s="59"/>
      <c r="F16" s="57" t="s">
        <v>431</v>
      </c>
      <c r="G16" s="57"/>
      <c r="H16" s="57"/>
    </row>
    <row r="17" spans="1:8" ht="24.75" customHeight="1">
      <c r="A17" s="59" t="s">
        <v>432</v>
      </c>
      <c r="B17" s="57"/>
      <c r="C17" s="57"/>
      <c r="D17" s="57"/>
      <c r="E17" s="57"/>
      <c r="F17" s="57"/>
      <c r="G17" s="60">
        <f ca="1">NOW()</f>
        <v>43874.68082175926</v>
      </c>
      <c r="H17" s="60"/>
    </row>
  </sheetData>
  <sheetProtection password="CF7A" sheet="1" objects="1" scenarios="1" selectLockedCells="1"/>
  <mergeCells count="11">
    <mergeCell ref="A2:H2"/>
    <mergeCell ref="A3:H3"/>
    <mergeCell ref="B4:C4"/>
    <mergeCell ref="D4:E4"/>
    <mergeCell ref="F4:G4"/>
    <mergeCell ref="F14:H14"/>
    <mergeCell ref="A15:E15"/>
    <mergeCell ref="F15:H15"/>
    <mergeCell ref="A16:E16"/>
    <mergeCell ref="F16:H16"/>
    <mergeCell ref="G17:H17"/>
  </mergeCells>
  <dataValidations count="3">
    <dataValidation type="list" allowBlank="1" showInputMessage="1" showErrorMessage="1" sqref="B4:C4">
      <formula1>kgm</formula1>
    </dataValidation>
    <dataValidation type="list" allowBlank="1" showInputMessage="1" showErrorMessage="1" sqref="F4:G4">
      <formula1>zhk</formula1>
    </dataValidation>
    <dataValidation type="decimal" allowBlank="1" showInputMessage="1" showErrorMessage="1" sqref="B6:B12 C6:F12">
      <formula1>0</formula1>
      <formula2>20</formula2>
    </dataValidation>
  </dataValidations>
  <printOptions horizontalCentered="1"/>
  <pageMargins left="0.7480314960629921" right="0.7480314960629921" top="0.9842519685039371" bottom="0.5905511811023623" header="0.5118110236220472" footer="0.511811023622047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:F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12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8" s="20" customFormat="1" ht="26.25" customHeight="1">
      <c r="B7" s="27" t="s">
        <v>469</v>
      </c>
      <c r="C7" s="27"/>
      <c r="D7" s="27"/>
      <c r="E7" s="27"/>
      <c r="F7" s="27"/>
      <c r="G7" s="27"/>
      <c r="H7" s="28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43874.68082175926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3" t="str">
        <f>B7</f>
        <v>你本次参加恩平市2019年教师招聘考试的说课成绩：85.8分。</v>
      </c>
      <c r="C24" s="33"/>
      <c r="D24" s="33"/>
      <c r="E24" s="33"/>
      <c r="F24" s="33"/>
      <c r="G24" s="33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43874.68082175926</v>
      </c>
      <c r="G31" s="30"/>
      <c r="H31" s="30"/>
      <c r="I31" s="30"/>
    </row>
    <row r="32" s="20" customFormat="1" ht="14.25"/>
  </sheetData>
  <sheetProtection/>
  <mergeCells count="15">
    <mergeCell ref="A1:I1"/>
    <mergeCell ref="A3:I3"/>
    <mergeCell ref="A5:F5"/>
    <mergeCell ref="B7:G7"/>
    <mergeCell ref="A9:I9"/>
    <mergeCell ref="A11:I11"/>
    <mergeCell ref="F14:I14"/>
    <mergeCell ref="A19:I19"/>
    <mergeCell ref="A20:B20"/>
    <mergeCell ref="D20:E20"/>
    <mergeCell ref="A22:F22"/>
    <mergeCell ref="B24:G24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2019-06-15T07:49:58Z</cp:lastPrinted>
  <dcterms:created xsi:type="dcterms:W3CDTF">2017-09-07T09:06:37Z</dcterms:created>
  <dcterms:modified xsi:type="dcterms:W3CDTF">2020-02-13T08:20:48Z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